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90" windowWidth="18990" windowHeight="10110" activeTab="0"/>
  </bookViews>
  <sheets>
    <sheet name="показ.подл.раскр.в теплоснабж." sheetId="1" r:id="rId1"/>
    <sheet name="12.утв.цена 2012 г" sheetId="2" r:id="rId2"/>
    <sheet name="12.надбавка" sheetId="3" r:id="rId3"/>
    <sheet name="15.ТС характеристика" sheetId="4" r:id="rId4"/>
    <sheet name="16.инф.о инвест.программе" sheetId="5" r:id="rId5"/>
    <sheet name="18.инф.о дост.к ТС и рег.заявок" sheetId="6" r:id="rId6"/>
    <sheet name="14.ТС показатели" sheetId="7" r:id="rId7"/>
    <sheet name="20.условия публ.договоров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ctivity">'[1]Титульный'!$F$34</definedName>
    <definedName name="code">'[1]Инструкция'!$B$2</definedName>
    <definedName name="costs_PH">'14.ТС показатели'!$H$42</definedName>
    <definedName name="fil">'[1]Титульный'!$F$29</definedName>
    <definedName name="godEnd">'[1]Титульный'!$F$21</definedName>
    <definedName name="godStart">'[1]Титульный'!$F$20</definedName>
    <definedName name="kind_of_fuels">'[1]TEHSHEET'!$Q$2:$Q$29</definedName>
    <definedName name="kind_of_purchase_method">'[1]TEHSHEET'!$O$2:$O$4</definedName>
    <definedName name="org">'[1]Титульный'!$F$27</definedName>
    <definedName name="tar_price2">'[2]TEHSHEET'!$B$34:$B$40</definedName>
  </definedNames>
  <calcPr fullCalcOnLoad="1"/>
</workbook>
</file>

<file path=xl/sharedStrings.xml><?xml version="1.0" encoding="utf-8"?>
<sst xmlns="http://schemas.openxmlformats.org/spreadsheetml/2006/main" count="538" uniqueCount="391">
  <si>
    <t>№ п/п</t>
  </si>
  <si>
    <t>Наименование показателя</t>
  </si>
  <si>
    <t>Значение</t>
  </si>
  <si>
    <t>1</t>
  </si>
  <si>
    <t>2</t>
  </si>
  <si>
    <t>3</t>
  </si>
  <si>
    <t>Количество аварий на системах теплоснабжения (единиц на км) **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</si>
  <si>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</si>
  <si>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2.1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</si>
  <si>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</si>
  <si>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</si>
  <si>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4</t>
  </si>
  <si>
    <t>Комментарии</t>
  </si>
  <si>
    <t>Вид регулируемой деятельности</t>
  </si>
  <si>
    <t>x</t>
  </si>
  <si>
    <t xml:space="preserve">Выручка от регулируемой деятельности </t>
  </si>
  <si>
    <t>тыс.руб.</t>
  </si>
  <si>
    <t xml:space="preserve">Себестоимость производимых товаров (оказываемых услуг) по регулируемому виду деятельности, в том числе: 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</si>
  <si>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</si>
  <si>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</si>
  <si>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</si>
  <si>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</si>
  <si>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</si>
  <si>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уголь каменный</t>
  </si>
  <si>
    <t>Стоимость</t>
  </si>
  <si>
    <t>Объем</t>
  </si>
  <si>
    <t>тонны</t>
  </si>
  <si>
    <t>Стоимость 1й единицы объема с учетом доставки (транспортировки)</t>
  </si>
  <si>
    <t>Способ приобретения</t>
  </si>
  <si>
    <t>Добавить вид топлива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</si>
  <si>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</si>
  <si>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</si>
  <si>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</si>
  <si>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 (с учетом мощности)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</si>
  <si>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</si>
  <si>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</si>
  <si>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</si>
  <si>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</si>
  <si>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</si>
  <si>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</si>
  <si>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</si>
  <si>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</si>
  <si>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</si>
  <si>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</si>
  <si>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</si>
  <si>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</si>
  <si>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</si>
  <si>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средств, используемых в технологическом процессе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</si>
  <si>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</si>
  <si>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</si>
  <si>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</si>
  <si>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расходы, в том числе:</t>
  </si>
  <si>
    <t>3.10.1</t>
  </si>
  <si>
    <t>Расходы на оплату труда</t>
  </si>
  <si>
    <t>3.10.2</t>
  </si>
  <si>
    <t>Отчисления на социальные нужды</t>
  </si>
  <si>
    <t>3.11</t>
  </si>
  <si>
    <t>Общехозяйственные (управленческие) расходы</t>
  </si>
  <si>
    <t>3.11.1</t>
  </si>
  <si>
    <t>3.11.2</t>
  </si>
  <si>
    <t>3.12</t>
  </si>
  <si>
    <t>Расходы на ремонт (капитальный и текущий) основных производственных средств</t>
  </si>
  <si>
    <t>Справочно: расходы на капитальный ремонт основных производственных средств</t>
  </si>
  <si>
    <t>Справочно: расходы на текущий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</si>
  <si>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</si>
  <si>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Добавить запись</t>
  </si>
  <si>
    <t>Валовая прибыль от продажи товаров и услуг по регулируемому виду деятельности (теплоснабжение и передача тепловой энергии)</t>
  </si>
  <si>
    <t>5</t>
  </si>
  <si>
    <t>Чистая прибыль от регулируемого вида деятельности, в том числе:</t>
  </si>
  <si>
    <t>5.1</t>
  </si>
  <si>
    <t>чистая прибыль на финансирование мероприятий, предусмотренных инвестиционной программой по развитию системы теплоснабжения</t>
  </si>
  <si>
    <t>6</t>
  </si>
  <si>
    <t>Изменение стоимости основных фондов</t>
  </si>
  <si>
    <t>6.1</t>
  </si>
  <si>
    <t>за счет ввода (вывода) из эксплуатации</t>
  </si>
  <si>
    <t>6.1.1</t>
  </si>
  <si>
    <t>Справочно: стоимость введенных в эксплуатацию основных фондов</t>
  </si>
  <si>
    <t>6.1.2</t>
  </si>
  <si>
    <t>Справочно: стоимость выведенных из эксплуатацию основных фондов</t>
  </si>
  <si>
    <t>6.1.3</t>
  </si>
  <si>
    <t>Справочно: стоимость основных фондов на начало отчетного периода</t>
  </si>
  <si>
    <t>7</t>
  </si>
  <si>
    <t xml:space="preserve">Установленная тепловая мощность </t>
  </si>
  <si>
    <t>Гкал/ч</t>
  </si>
  <si>
    <t>8</t>
  </si>
  <si>
    <t xml:space="preserve">Присоединенная нагрузка </t>
  </si>
  <si>
    <t>9</t>
  </si>
  <si>
    <t xml:space="preserve">Объем вырабатываемой регулируемой организацией тепловой энергии </t>
  </si>
  <si>
    <t>тыс. Гкал</t>
  </si>
  <si>
    <t>Справочно: объем тепловой энергии на технологические нужды производства</t>
  </si>
  <si>
    <t>10</t>
  </si>
  <si>
    <t>Объем покупаемой регулируемой организацией тепловой энергии</t>
  </si>
  <si>
    <t>11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</si>
  <si>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</si>
  <si>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</si>
  <si>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</si>
  <si>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</si>
  <si>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</si>
  <si>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12</t>
  </si>
  <si>
    <t>Технологические потери тепловой энергии при передаче по тепловым сетям</t>
  </si>
  <si>
    <t>%</t>
  </si>
  <si>
    <t>13</t>
  </si>
  <si>
    <t>Справочно: потери тепла через изоляцию труб</t>
  </si>
  <si>
    <t>тыс.Гкал</t>
  </si>
  <si>
    <t>14</t>
  </si>
  <si>
    <t>Справочно: потери тепла через утечки</t>
  </si>
  <si>
    <t>15</t>
  </si>
  <si>
    <t>Справочно: потери тепла, ВСЕГО</t>
  </si>
  <si>
    <t>16</t>
  </si>
  <si>
    <t>Протяженность магистральных сетей и тепловых вводов (в однотрубном исчислении)</t>
  </si>
  <si>
    <t>км</t>
  </si>
  <si>
    <t>17</t>
  </si>
  <si>
    <t>Протяженность разводящих сетей (в однотрубном исчислении)</t>
  </si>
  <si>
    <t>18</t>
  </si>
  <si>
    <t>Количество теплоэлектростанций</t>
  </si>
  <si>
    <t>ед.</t>
  </si>
  <si>
    <t>19</t>
  </si>
  <si>
    <t>Количество тепловых станций и котельных</t>
  </si>
  <si>
    <t>20</t>
  </si>
  <si>
    <t>Количество тепловых пунктов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</si>
  <si>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</si>
  <si>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</si>
  <si>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</si>
  <si>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кг у.т./Гкал</t>
  </si>
  <si>
    <t>Удельный расход электрической энергии на единицу тепловой энергии, отпускаемой в тепловую сеть</t>
  </si>
  <si>
    <t>кВт*ч/Гкал</t>
  </si>
  <si>
    <t>Удельный расход холодной воды на единицу тепловой энергии, отпускаемой в тепловую сеть</t>
  </si>
  <si>
    <t>куб. м/Гкал</t>
  </si>
  <si>
    <t>Приложение 1</t>
  </si>
  <si>
    <t>от 22.12.2010 №44/49</t>
  </si>
  <si>
    <t>Субъект РФ</t>
  </si>
  <si>
    <t>Хабаровский край</t>
  </si>
  <si>
    <t>Отчетный год:</t>
  </si>
  <si>
    <t>Отчетный квартал:</t>
  </si>
  <si>
    <t xml:space="preserve">Является ли данное юридическое </t>
  </si>
  <si>
    <t>нет</t>
  </si>
  <si>
    <t>Тип предоставляемых данных:</t>
  </si>
  <si>
    <t xml:space="preserve"> лицо подразделением (филиалом) </t>
  </si>
  <si>
    <t>другой организации</t>
  </si>
  <si>
    <t>Наименование организации</t>
  </si>
  <si>
    <t>ОАО "Ургалуголь"</t>
  </si>
  <si>
    <t>ИНН</t>
  </si>
  <si>
    <t>Наличие 2-ставоч-</t>
  </si>
  <si>
    <t>ного тарифа</t>
  </si>
  <si>
    <t>КПП</t>
  </si>
  <si>
    <t>Вид деятельности</t>
  </si>
  <si>
    <t>Муниципальный район</t>
  </si>
  <si>
    <t xml:space="preserve">Наименование </t>
  </si>
  <si>
    <t>Верхнебуреинский</t>
  </si>
  <si>
    <t>МР</t>
  </si>
  <si>
    <t>Муниципальное образование</t>
  </si>
  <si>
    <t>поселок Чегдомын</t>
  </si>
  <si>
    <t>ОКТМО</t>
  </si>
  <si>
    <t>Юридический адрес</t>
  </si>
  <si>
    <t>Российская Федерация,</t>
  </si>
  <si>
    <t>682030,Хабаровский край,</t>
  </si>
  <si>
    <t>Верхнебуреинский район,</t>
  </si>
  <si>
    <t>рп.Чегдомын,</t>
  </si>
  <si>
    <t>ул.Магистральная 2</t>
  </si>
  <si>
    <t>Почтовый адрес</t>
  </si>
  <si>
    <t>Руководитель</t>
  </si>
  <si>
    <t>Фамилия,</t>
  </si>
  <si>
    <t>Добровольский</t>
  </si>
  <si>
    <t>имя,отчество</t>
  </si>
  <si>
    <t>Александр Иванович</t>
  </si>
  <si>
    <t>конт.телефон</t>
  </si>
  <si>
    <t>8-(42149)5-17-68,5-15-87</t>
  </si>
  <si>
    <t>Главный бухгалтер</t>
  </si>
  <si>
    <t>Свиридович</t>
  </si>
  <si>
    <t>Елена Юрьевна</t>
  </si>
  <si>
    <t>8-(42149)5-23-38доб.43-10</t>
  </si>
  <si>
    <t>Должностное лицо,</t>
  </si>
  <si>
    <t>Алексеев</t>
  </si>
  <si>
    <t>ответственное за составление</t>
  </si>
  <si>
    <t>Алексей Михайлович</t>
  </si>
  <si>
    <t>формы</t>
  </si>
  <si>
    <t>директор по финансам и экономике</t>
  </si>
  <si>
    <t>8-(42149)5-23-38 доб.44-80</t>
  </si>
  <si>
    <t>e-mail:</t>
  </si>
  <si>
    <t>AlekseevAM@suek.ru</t>
  </si>
  <si>
    <t>Показатели подлежащие раскрытию в сфере теплоснабжения и</t>
  </si>
  <si>
    <t>сфере оказания услуг по передаче тепловой энергии</t>
  </si>
  <si>
    <t>передача+сбыт</t>
  </si>
  <si>
    <t>производство (некомбинированная выработка)+</t>
  </si>
  <si>
    <t>Информация об основных потребительских характеристиках регулируемых товаров и услуг</t>
  </si>
  <si>
    <t>регулируемых организаций и их состветствии государтственным и иным утвержденным</t>
  </si>
  <si>
    <t>стандартам качества</t>
  </si>
  <si>
    <t>№</t>
  </si>
  <si>
    <t>п/п</t>
  </si>
  <si>
    <t>4.1</t>
  </si>
  <si>
    <t>ОАО"Ургалуголь" за 2012 г.</t>
  </si>
  <si>
    <t>Информация об инвестиционных программах и отчетах об их реализации</t>
  </si>
  <si>
    <t>№п/п</t>
  </si>
  <si>
    <t>Плановые</t>
  </si>
  <si>
    <t>значения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</si>
  <si>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</si>
  <si>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</si>
  <si>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</si>
  <si>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</si>
  <si>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средствах,необходимых для реализации</t>
  </si>
  <si>
    <t>инвестиционной программы (тыс.руб.)</t>
  </si>
  <si>
    <t xml:space="preserve">инвестиционная программа продолжается в следующих периодах </t>
  </si>
  <si>
    <t>Эффективность реализации инвестиционной программы:</t>
  </si>
  <si>
    <t>7.1.</t>
  </si>
  <si>
    <t>повышение уровня автоматизации (%)</t>
  </si>
  <si>
    <t>7.2.</t>
  </si>
  <si>
    <t>Повышение качества предоставляемых товаров /услуг (%)</t>
  </si>
  <si>
    <t>7.3.</t>
  </si>
  <si>
    <t>Снижение аварийности (%)</t>
  </si>
  <si>
    <t>7.4.</t>
  </si>
  <si>
    <t>Снижение % утечек</t>
  </si>
  <si>
    <t>7.5.</t>
  </si>
  <si>
    <t>повышение эффективности работы (%)</t>
  </si>
  <si>
    <t>7.6.</t>
  </si>
  <si>
    <t>повышение эффективности производства (%)</t>
  </si>
  <si>
    <t>7.7.</t>
  </si>
  <si>
    <t>повышение качества учета товара/услуги (%)</t>
  </si>
  <si>
    <t>7.8.</t>
  </si>
  <si>
    <t>прочие,при условии минимизация расходов (%)</t>
  </si>
  <si>
    <t>7.9.</t>
  </si>
  <si>
    <t>Добавить показатель эффективности</t>
  </si>
  <si>
    <t>8.</t>
  </si>
  <si>
    <t>Запланировано средств за I квартал (тыс.руб)</t>
  </si>
  <si>
    <t>9.</t>
  </si>
  <si>
    <t>Запланировано средств за II квартал (тыс.руб)</t>
  </si>
  <si>
    <t>10.</t>
  </si>
  <si>
    <t>Запланировано средств за III квартал (тыс.руб)</t>
  </si>
  <si>
    <t>11.</t>
  </si>
  <si>
    <t>Запланировано средств за IV квартал (тыс.руб)</t>
  </si>
  <si>
    <t>12.</t>
  </si>
  <si>
    <t>Использовано средств за I квартал (тыс.руб)</t>
  </si>
  <si>
    <t>13.</t>
  </si>
  <si>
    <t>Использовано средств за II квартал (тыс.руб)</t>
  </si>
  <si>
    <t>14.</t>
  </si>
  <si>
    <t>Использовано средств за III квартал (тыс.руб)</t>
  </si>
  <si>
    <t>15.</t>
  </si>
  <si>
    <t>Использовано средств за IV квартал (тыс.руб)</t>
  </si>
  <si>
    <t>16.</t>
  </si>
  <si>
    <t>Привлеченные средства ( тыс.руб.), из них:</t>
  </si>
  <si>
    <t>16.1.</t>
  </si>
  <si>
    <t>Кредиты банков (тыс.руб)</t>
  </si>
  <si>
    <t>16.2.</t>
  </si>
  <si>
    <t>из них: кредиты иностранных банков (тыс.руб)</t>
  </si>
  <si>
    <t>16.3.</t>
  </si>
  <si>
    <t>заемные средства других организаций (тыс.руб)</t>
  </si>
  <si>
    <t>17.</t>
  </si>
  <si>
    <t>Бюджетные средства (тыс.руб)</t>
  </si>
  <si>
    <t>17.1.</t>
  </si>
  <si>
    <t>Федеральный бюджет (тыс.руб.)</t>
  </si>
  <si>
    <t>17.2.</t>
  </si>
  <si>
    <t>бюджет субъекта РФ (тыс.руб)</t>
  </si>
  <si>
    <t>17.3.</t>
  </si>
  <si>
    <t>бюджет муниципального образования РФ (тыс.руб)</t>
  </si>
  <si>
    <t>18.</t>
  </si>
  <si>
    <t>средства внебюджетных фондов ( тыс.руб)</t>
  </si>
  <si>
    <t>19.</t>
  </si>
  <si>
    <t>прочие средства(тыс.руб)</t>
  </si>
  <si>
    <t>20.</t>
  </si>
  <si>
    <t>амортизация (тыс.руб)</t>
  </si>
  <si>
    <t>21.</t>
  </si>
  <si>
    <t>инвестиционная надбавка к тарифу (тыс.руб)</t>
  </si>
  <si>
    <t>плата за подключение (тыс.руб)</t>
  </si>
  <si>
    <t>прибыль (тыс.руб)</t>
  </si>
  <si>
    <t>х</t>
  </si>
  <si>
    <t>Информация о наличии (отсутствии) технической возможности доступа к регулируемым</t>
  </si>
  <si>
    <t>1.</t>
  </si>
  <si>
    <t>2.</t>
  </si>
  <si>
    <t xml:space="preserve">Количество зарегистрированных заявок на подключение к системе </t>
  </si>
  <si>
    <t>3.</t>
  </si>
  <si>
    <t>4.</t>
  </si>
  <si>
    <t>6.</t>
  </si>
  <si>
    <t>Справочно:количество выданных техусловий на подключение</t>
  </si>
  <si>
    <t>товарам и услугам регулируемых организаций,а также о регистрации и ходе реализации</t>
  </si>
  <si>
    <t xml:space="preserve">Количество поданных заявок на подключение к системе </t>
  </si>
  <si>
    <t>теплоснабжения</t>
  </si>
  <si>
    <t>теплоснабжения ( если отличается от количества поданных)</t>
  </si>
  <si>
    <t>1.1.</t>
  </si>
  <si>
    <t xml:space="preserve">Количество исполненных заявок на подключение к системе </t>
  </si>
  <si>
    <t>Количество заявок на подключение к системетеплоснабжения,по которым</t>
  </si>
  <si>
    <t>принято решение об отказе в подключении</t>
  </si>
  <si>
    <t xml:space="preserve"> заявок на подключение к системе теплоснабжения.</t>
  </si>
  <si>
    <t>Резерв мощности системы теплоснабжения Всего (Гкал/час)</t>
  </si>
  <si>
    <t>Добавить систему теплоснабжения</t>
  </si>
  <si>
    <t>Информация об основных показателях финансово-хозяйственной деятельности регулируемых</t>
  </si>
  <si>
    <t>организаций,включая структуру основныхпроизводственных затрат ( в части регулируемой</t>
  </si>
  <si>
    <t>деятельности )</t>
  </si>
  <si>
    <t>ОАО "Ургалуголь" за 2012 год.</t>
  </si>
  <si>
    <t>Еденица</t>
  </si>
  <si>
    <t>измерения</t>
  </si>
  <si>
    <t xml:space="preserve"> по ценам и тарифам </t>
  </si>
  <si>
    <t>к постановлению комитета</t>
  </si>
  <si>
    <t>Правительства Хабаровского края</t>
  </si>
  <si>
    <t>Вид тарифа на</t>
  </si>
  <si>
    <t>передачу тепловой</t>
  </si>
  <si>
    <t>энергии</t>
  </si>
  <si>
    <t>руб./Гкал</t>
  </si>
  <si>
    <t>Конт.телефон</t>
  </si>
  <si>
    <t>Должность</t>
  </si>
  <si>
    <t>информация о порядке выполнения мероприятий,связанных с подключением</t>
  </si>
  <si>
    <t>Содержание пункта</t>
  </si>
  <si>
    <t>Ссылка на материалы</t>
  </si>
  <si>
    <t>Форма заявки на подключение к системе</t>
  </si>
  <si>
    <t>Описание ( со ссылкой на нормативные акты) порядка действий</t>
  </si>
  <si>
    <t>заявителя и регулируемой организации при подаче,приеме,</t>
  </si>
  <si>
    <t>обработке заявки на подключение к системе, принятии решения и</t>
  </si>
  <si>
    <t>уведомлении о принятом решении.</t>
  </si>
  <si>
    <t xml:space="preserve">Контакты службы ,ответственной за прием и обработку заявок на </t>
  </si>
  <si>
    <t>подключение к системе.</t>
  </si>
  <si>
    <t>4.1.</t>
  </si>
  <si>
    <t>Адрес</t>
  </si>
  <si>
    <t>4.2.</t>
  </si>
  <si>
    <t>Телефон</t>
  </si>
  <si>
    <t>4.3.</t>
  </si>
  <si>
    <t>E-mail</t>
  </si>
  <si>
    <t>4.4.</t>
  </si>
  <si>
    <t>Сайт</t>
  </si>
  <si>
    <t>5.</t>
  </si>
  <si>
    <t>Условия публичных договоров поставок регулируемых товаров,</t>
  </si>
  <si>
    <t>оказания регулируемых услуг.в том числе договоров на</t>
  </si>
  <si>
    <t>подключение к системе.*</t>
  </si>
  <si>
    <t>Сведения об источнике публикации годовой бухгалтерской</t>
  </si>
  <si>
    <t>отчетности,включая бухгалтерский баланс и приложения к нему**.</t>
  </si>
  <si>
    <t>* раскрывается не позднее 30 дней со дня соответствующего решения об установлении тарифа (надбавки)</t>
  </si>
  <si>
    <t xml:space="preserve"> на очередной период регулирования</t>
  </si>
  <si>
    <t>** заполняется в том случае,если выручка предприятия от регулируемой деятельности 80% и более от</t>
  </si>
  <si>
    <t>совокупной за отчетный год.</t>
  </si>
  <si>
    <t xml:space="preserve">Условия публичных договоров поставок тепловой энергии,оказания услуг в сфере </t>
  </si>
  <si>
    <t>теплоснабжения,в том числе договоров на подключение к системе теплоснабжения  и</t>
  </si>
  <si>
    <t xml:space="preserve">Перечень и формы документов,представляемых </t>
  </si>
  <si>
    <t>одновременно с заявкой на подключение к системе.</t>
  </si>
  <si>
    <t>факт</t>
  </si>
  <si>
    <t>Инвестиционная программа ОАО "Ургалуголь" по теплоснабжению на 2012 год  не утверждалась.</t>
  </si>
  <si>
    <t>3.12.1</t>
  </si>
  <si>
    <t>3.12.2</t>
  </si>
  <si>
    <t>3.13</t>
  </si>
  <si>
    <t>9.1</t>
  </si>
  <si>
    <t>21</t>
  </si>
  <si>
    <t>22</t>
  </si>
  <si>
    <t>23</t>
  </si>
  <si>
    <t>24</t>
  </si>
  <si>
    <t>25</t>
  </si>
  <si>
    <t>0</t>
  </si>
  <si>
    <t>Тариф на тепловую энергию / дифференциация по видам теплоносителя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</si>
  <si>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</si>
  <si>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</si>
  <si>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</si>
  <si>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</si>
  <si>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</si>
  <si>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</si>
  <si>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</si>
  <si>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</si>
  <si>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</si>
  <si>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Одноставочный тариф, руб./Гкал</t>
  </si>
  <si>
    <t>Двухставочный тариф</t>
  </si>
  <si>
    <t>ставка за энергию руб./Гкал</t>
  </si>
  <si>
    <t>ставка за мощность тыс.руб.в месяц/Гкал/ч</t>
  </si>
  <si>
    <t>Тариф без дифференциации по видам теплоносителя</t>
  </si>
  <si>
    <t>через тепловую сеть</t>
  </si>
  <si>
    <t>отпуск с коллекторов</t>
  </si>
  <si>
    <t>от 27.07.2011 ред.от25.01.2012 №3/10</t>
  </si>
  <si>
    <t>комитет по ценам и тарифам Правительства Хабаровского края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</si>
  <si>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</si>
  <si>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</si>
  <si>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</si>
  <si>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</si>
  <si>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Информация о ценах (тарифах) на регулируемые товары и услуги и надбавках к этим ценам (тарифам)</t>
  </si>
  <si>
    <t>Единица измерения</t>
  </si>
  <si>
    <t>Утвержденная надбавка к ценам (тарифам) на тепловую энергию для потребителей</t>
  </si>
  <si>
    <t>1.1</t>
  </si>
  <si>
    <t>Утвержденная надбавка к ценам (тарифам) на тепловую энергию для населения</t>
  </si>
  <si>
    <t>1.2</t>
  </si>
  <si>
    <t>Утвержденная надбавка к ценам (тарифам) на тепловую энергию для бюджетных потребителей</t>
  </si>
  <si>
    <t>1.3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</si>
  <si>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</si>
  <si>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</si>
  <si>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</si>
  <si>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</si>
  <si>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руб./Гкал ч</t>
  </si>
  <si>
    <t>Утвержденный тариф регулируемых организаций на подключение к системе теплоснабжения</t>
  </si>
  <si>
    <t>Утвержденный тариф на передачу тепловой энергии (мощности)</t>
  </si>
  <si>
    <t>Удалить</t>
  </si>
  <si>
    <t>Сайт администрации Верхнебуреинского района, газета Верхнебуреинского района Хабаровского края"Рабочее слово".</t>
  </si>
  <si>
    <t>Горячая вода</t>
  </si>
  <si>
    <t>2.2</t>
  </si>
  <si>
    <t>Отборный пар всего, в том числе:</t>
  </si>
  <si>
    <t>Острый редуцированный пар</t>
  </si>
  <si>
    <t>договор</t>
  </si>
  <si>
    <t>№2 от 7.11.2011 г.</t>
  </si>
  <si>
    <t>KarpenkoSV@suek.ru</t>
  </si>
  <si>
    <t>энерго механическая служба</t>
  </si>
  <si>
    <t>8-(42149)5-23-38 доб.43-30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</si>
</sst>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0"/>
  </numFmts>
  <fonts count="34"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b/>
      <u val="single"/>
      <sz val="11"/>
      <color indexed="12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9"/>
      <color indexed="12"/>
      <name val="Tahom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name val="Arial"/>
      <family val="2"/>
    </font>
    <font>
      <sz val="11"/>
      <name val="Calibri"/>
      <family val="2"/>
    </font>
    <font>
      <sz val="11"/>
      <color indexed="23"/>
      <name val="Calibri"/>
      <family val="2"/>
    </font>
    <font>
      <sz val="11"/>
      <color indexed="55"/>
      <name val="Calibri"/>
      <family val="2"/>
    </font>
    <font>
      <sz val="9"/>
      <color indexed="55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vertAlign val="superscript"/>
      <sz val="9"/>
      <name val="Tahoma"/>
      <family val="2"/>
    </font>
    <font>
      <sz val="9"/>
      <color indexed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 style="dotted">
        <color indexed="55"/>
      </top>
      <bottom style="dotted">
        <color indexed="55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indexed="55"/>
      </right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dotted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/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dotted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/>
    </border>
    <border>
      <left style="thin">
        <color indexed="63"/>
      </left>
      <right/>
      <top style="thin">
        <color indexed="63"/>
      </top>
      <bottom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/>
      <right/>
      <top style="thin"/>
      <bottom style="thin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28">
    <xf numFmtId="0" fontId="0" fillId="0" borderId="0" xfId="0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4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 horizontal="left" vertical="center" wrapText="1" indent="1"/>
      <protection/>
    </xf>
    <xf numFmtId="0" fontId="2" fillId="0" borderId="0" xfId="57" applyFont="1" applyFill="1" applyBorder="1" applyAlignment="1" applyProtection="1">
      <alignment horizontal="right" vertical="center"/>
      <protection/>
    </xf>
    <xf numFmtId="0" fontId="0" fillId="0" borderId="0" xfId="57" applyFont="1" applyFill="1" applyBorder="1" applyAlignment="1" applyProtection="1">
      <alignment vertical="center"/>
      <protection/>
    </xf>
    <xf numFmtId="49" fontId="2" fillId="24" borderId="12" xfId="0" applyNumberFormat="1" applyFont="1" applyFill="1" applyBorder="1" applyAlignment="1" applyProtection="1">
      <alignment vertical="center" wrapText="1"/>
      <protection/>
    </xf>
    <xf numFmtId="49" fontId="2" fillId="24" borderId="10" xfId="0" applyNumberFormat="1" applyFont="1" applyFill="1" applyBorder="1" applyAlignment="1" applyProtection="1">
      <alignment horizontal="center" vertical="center" wrapText="1"/>
      <protection/>
    </xf>
    <xf numFmtId="4" fontId="2" fillId="25" borderId="13" xfId="0" applyNumberFormat="1" applyFont="1" applyFill="1" applyBorder="1" applyAlignment="1" applyProtection="1">
      <alignment horizontal="center" vertical="center"/>
      <protection locked="0"/>
    </xf>
    <xf numFmtId="4" fontId="2" fillId="4" borderId="13" xfId="0" applyNumberFormat="1" applyFont="1" applyFill="1" applyBorder="1" applyAlignment="1" applyProtection="1">
      <alignment horizontal="center" vertical="center"/>
      <protection/>
    </xf>
    <xf numFmtId="49" fontId="2" fillId="24" borderId="12" xfId="0" applyNumberFormat="1" applyFont="1" applyFill="1" applyBorder="1" applyAlignment="1" applyProtection="1">
      <alignment horizontal="left" vertical="center" wrapText="1" indent="1"/>
      <protection/>
    </xf>
    <xf numFmtId="49" fontId="2" fillId="25" borderId="14" xfId="0" applyNumberFormat="1" applyFont="1" applyFill="1" applyBorder="1" applyAlignment="1" applyProtection="1">
      <alignment horizontal="left" vertical="center" wrapText="1" indent="2"/>
      <protection locked="0"/>
    </xf>
    <xf numFmtId="49" fontId="2" fillId="24" borderId="10" xfId="0" applyNumberFormat="1" applyFont="1" applyFill="1" applyBorder="1" applyAlignment="1" applyProtection="1">
      <alignment horizontal="left" vertical="center" wrapText="1" indent="3"/>
      <protection/>
    </xf>
    <xf numFmtId="49" fontId="2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26" borderId="12" xfId="43" applyFont="1" applyFill="1" applyBorder="1" applyAlignment="1" applyProtection="1">
      <alignment horizontal="center" vertical="center" wrapText="1"/>
      <protection/>
    </xf>
    <xf numFmtId="0" fontId="8" fillId="26" borderId="11" xfId="42" applyFont="1" applyFill="1" applyBorder="1" applyAlignment="1" applyProtection="1">
      <alignment vertical="center" wrapText="1"/>
      <protection/>
    </xf>
    <xf numFmtId="0" fontId="8" fillId="26" borderId="11" xfId="43" applyFont="1" applyFill="1" applyBorder="1" applyAlignment="1" applyProtection="1">
      <alignment vertical="center" wrapText="1"/>
      <protection/>
    </xf>
    <xf numFmtId="0" fontId="8" fillId="26" borderId="15" xfId="43" applyFont="1" applyFill="1" applyBorder="1" applyAlignment="1" applyProtection="1">
      <alignment vertical="center" wrapText="1"/>
      <protection/>
    </xf>
    <xf numFmtId="49" fontId="2" fillId="24" borderId="12" xfId="0" applyNumberFormat="1" applyFont="1" applyFill="1" applyBorder="1" applyAlignment="1" applyProtection="1">
      <alignment horizontal="left" vertical="center" wrapText="1" indent="2"/>
      <protection/>
    </xf>
    <xf numFmtId="165" fontId="2" fillId="25" borderId="13" xfId="0" applyNumberFormat="1" applyFont="1" applyFill="1" applyBorder="1" applyAlignment="1" applyProtection="1">
      <alignment horizontal="center" vertical="center"/>
      <protection locked="0"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0" fontId="2" fillId="24" borderId="12" xfId="63" applyFont="1" applyFill="1" applyBorder="1" applyAlignment="1" applyProtection="1">
      <alignment horizontal="left" vertical="center" wrapText="1" indent="2"/>
      <protection/>
    </xf>
    <xf numFmtId="4" fontId="2" fillId="22" borderId="13" xfId="0" applyNumberFormat="1" applyFont="1" applyFill="1" applyBorder="1" applyAlignment="1" applyProtection="1">
      <alignment horizontal="center" vertical="center"/>
      <protection locked="0"/>
    </xf>
    <xf numFmtId="49" fontId="2" fillId="24" borderId="10" xfId="63" applyNumberFormat="1" applyFont="1" applyFill="1" applyBorder="1" applyAlignment="1" applyProtection="1">
      <alignment horizontal="center" vertical="center"/>
      <protection/>
    </xf>
    <xf numFmtId="0" fontId="2" fillId="24" borderId="12" xfId="63" applyFont="1" applyFill="1" applyBorder="1" applyAlignment="1" applyProtection="1">
      <alignment vertical="center" wrapText="1"/>
      <protection/>
    </xf>
    <xf numFmtId="0" fontId="2" fillId="24" borderId="10" xfId="63" applyFont="1" applyFill="1" applyBorder="1" applyAlignment="1" applyProtection="1">
      <alignment horizontal="center" vertical="center" wrapText="1"/>
      <protection/>
    </xf>
    <xf numFmtId="49" fontId="0" fillId="24" borderId="10" xfId="0" applyNumberFormat="1" applyFill="1" applyBorder="1" applyAlignment="1" applyProtection="1">
      <alignment horizontal="center" vertical="center"/>
      <protection/>
    </xf>
    <xf numFmtId="49" fontId="0" fillId="24" borderId="12" xfId="0" applyNumberFormat="1" applyFill="1" applyBorder="1" applyAlignment="1" applyProtection="1">
      <alignment horizontal="left" vertical="center" wrapText="1" indent="2"/>
      <protection/>
    </xf>
    <xf numFmtId="165" fontId="2" fillId="22" borderId="13" xfId="0" applyNumberFormat="1" applyFont="1" applyFill="1" applyBorder="1" applyAlignment="1" applyProtection="1">
      <alignment horizontal="center" vertical="center"/>
      <protection locked="0"/>
    </xf>
    <xf numFmtId="165" fontId="2" fillId="4" borderId="13" xfId="0" applyNumberFormat="1" applyFont="1" applyFill="1" applyBorder="1" applyAlignment="1" applyProtection="1">
      <alignment horizontal="center" vertical="center"/>
      <protection/>
    </xf>
    <xf numFmtId="49" fontId="0" fillId="24" borderId="12" xfId="0" applyNumberFormat="1" applyFill="1" applyBorder="1" applyAlignment="1" applyProtection="1">
      <alignment vertical="center" wrapText="1"/>
      <protection/>
    </xf>
    <xf numFmtId="3" fontId="2" fillId="25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0" xfId="0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" fontId="2" fillId="2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/>
    </xf>
    <xf numFmtId="0" fontId="10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4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16" fontId="0" fillId="0" borderId="25" xfId="0" applyNumberFormat="1" applyBorder="1" applyAlignment="1">
      <alignment horizontal="center"/>
    </xf>
    <xf numFmtId="0" fontId="0" fillId="0" borderId="25" xfId="0" applyFill="1" applyBorder="1" applyAlignment="1">
      <alignment/>
    </xf>
    <xf numFmtId="0" fontId="10" fillId="0" borderId="25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Fill="1" applyBorder="1" applyAlignment="1">
      <alignment/>
    </xf>
    <xf numFmtId="16" fontId="0" fillId="0" borderId="23" xfId="0" applyNumberFormat="1" applyBorder="1" applyAlignment="1">
      <alignment/>
    </xf>
    <xf numFmtId="0" fontId="0" fillId="24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1" fillId="24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20" borderId="21" xfId="0" applyFont="1" applyFill="1" applyBorder="1" applyAlignment="1">
      <alignment/>
    </xf>
    <xf numFmtId="0" fontId="10" fillId="20" borderId="22" xfId="0" applyFont="1" applyFill="1" applyBorder="1" applyAlignment="1">
      <alignment/>
    </xf>
    <xf numFmtId="0" fontId="10" fillId="20" borderId="18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0" fillId="0" borderId="14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Border="1" applyAlignment="1">
      <alignment/>
    </xf>
    <xf numFmtId="0" fontId="0" fillId="0" borderId="30" xfId="0" applyFill="1" applyBorder="1" applyAlignment="1">
      <alignment/>
    </xf>
    <xf numFmtId="0" fontId="0" fillId="0" borderId="10" xfId="0" applyFill="1" applyBorder="1" applyAlignment="1">
      <alignment/>
    </xf>
    <xf numFmtId="16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164" fontId="2" fillId="24" borderId="32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center" wrapText="1"/>
      <protection/>
    </xf>
    <xf numFmtId="49" fontId="2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left" vertical="center" wrapText="1" indent="1"/>
      <protection/>
    </xf>
    <xf numFmtId="1" fontId="2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left" vertical="center" wrapText="1" indent="2"/>
      <protection/>
    </xf>
    <xf numFmtId="49" fontId="0" fillId="0" borderId="33" xfId="0" applyNumberFormat="1" applyBorder="1" applyAlignment="1" applyProtection="1">
      <alignment horizontal="center" vertical="center" wrapText="1"/>
      <protection/>
    </xf>
    <xf numFmtId="0" fontId="0" fillId="0" borderId="33" xfId="0" applyNumberFormat="1" applyBorder="1" applyAlignment="1" applyProtection="1">
      <alignment horizontal="left" vertical="center" wrapText="1"/>
      <protection/>
    </xf>
    <xf numFmtId="1" fontId="2" fillId="24" borderId="34" xfId="0" applyNumberFormat="1" applyFont="1" applyFill="1" applyBorder="1" applyAlignment="1" applyProtection="1">
      <alignment horizontal="center" vertical="center"/>
      <protection locked="0"/>
    </xf>
    <xf numFmtId="49" fontId="2" fillId="24" borderId="10" xfId="0" applyNumberFormat="1" applyFont="1" applyFill="1" applyBorder="1" applyAlignment="1" applyProtection="1">
      <alignment horizontal="center" vertical="center"/>
      <protection/>
    </xf>
    <xf numFmtId="49" fontId="2" fillId="24" borderId="10" xfId="59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/>
    </xf>
    <xf numFmtId="49" fontId="2" fillId="24" borderId="0" xfId="63" applyNumberFormat="1" applyFont="1" applyFill="1" applyBorder="1" applyAlignment="1" applyProtection="1">
      <alignment horizontal="center" vertical="center"/>
      <protection/>
    </xf>
    <xf numFmtId="49" fontId="2" fillId="24" borderId="0" xfId="0" applyNumberFormat="1" applyFont="1" applyFill="1" applyBorder="1" applyAlignment="1" applyProtection="1">
      <alignment horizontal="center" vertical="center" wrapText="1"/>
      <protection/>
    </xf>
    <xf numFmtId="4" fontId="2" fillId="24" borderId="0" xfId="0" applyNumberFormat="1" applyFont="1" applyFill="1" applyBorder="1" applyAlignment="1" applyProtection="1">
      <alignment horizontal="center" vertical="center"/>
      <protection locked="0"/>
    </xf>
    <xf numFmtId="4" fontId="2" fillId="24" borderId="0" xfId="0" applyNumberFormat="1" applyFont="1" applyFill="1" applyBorder="1" applyAlignment="1" applyProtection="1">
      <alignment horizontal="center" vertical="center"/>
      <protection/>
    </xf>
    <xf numFmtId="49" fontId="2" fillId="24" borderId="0" xfId="0" applyNumberFormat="1" applyFont="1" applyFill="1" applyBorder="1" applyAlignment="1" applyProtection="1">
      <alignment horizontal="left" vertical="center" wrapText="1" indent="1"/>
      <protection/>
    </xf>
    <xf numFmtId="49" fontId="2" fillId="24" borderId="35" xfId="0" applyNumberFormat="1" applyFont="1" applyFill="1" applyBorder="1" applyAlignment="1" applyProtection="1">
      <alignment horizontal="center" vertical="center"/>
      <protection/>
    </xf>
    <xf numFmtId="49" fontId="2" fillId="24" borderId="36" xfId="0" applyNumberFormat="1" applyFont="1" applyFill="1" applyBorder="1" applyAlignment="1" applyProtection="1">
      <alignment vertical="center" wrapText="1"/>
      <protection/>
    </xf>
    <xf numFmtId="49" fontId="2" fillId="24" borderId="35" xfId="0" applyNumberFormat="1" applyFont="1" applyFill="1" applyBorder="1" applyAlignment="1" applyProtection="1">
      <alignment horizontal="center" vertical="center" wrapText="1"/>
      <protection/>
    </xf>
    <xf numFmtId="0" fontId="2" fillId="4" borderId="37" xfId="60" applyFont="1" applyFill="1" applyBorder="1" applyAlignment="1" applyProtection="1">
      <alignment horizontal="center" vertical="center" wrapText="1"/>
      <protection/>
    </xf>
    <xf numFmtId="49" fontId="2" fillId="24" borderId="24" xfId="63" applyNumberFormat="1" applyFont="1" applyFill="1" applyBorder="1" applyAlignment="1" applyProtection="1">
      <alignment horizontal="center" vertical="center"/>
      <protection/>
    </xf>
    <xf numFmtId="49" fontId="2" fillId="24" borderId="24" xfId="0" applyNumberFormat="1" applyFont="1" applyFill="1" applyBorder="1" applyAlignment="1" applyProtection="1">
      <alignment horizontal="center" vertical="center" wrapText="1"/>
      <protection/>
    </xf>
    <xf numFmtId="49" fontId="2" fillId="24" borderId="14" xfId="59" applyNumberFormat="1" applyFont="1" applyFill="1" applyBorder="1" applyAlignment="1" applyProtection="1">
      <alignment horizontal="center" vertical="center"/>
      <protection/>
    </xf>
    <xf numFmtId="0" fontId="3" fillId="24" borderId="0" xfId="0" applyNumberFormat="1" applyFont="1" applyFill="1" applyBorder="1" applyAlignment="1" applyProtection="1">
      <alignment horizontal="right" vertical="center" wrapText="1"/>
      <protection/>
    </xf>
    <xf numFmtId="49" fontId="2" fillId="24" borderId="0" xfId="63" applyNumberFormat="1" applyFont="1" applyFill="1" applyBorder="1" applyAlignment="1" applyProtection="1">
      <alignment horizontal="center" vertical="center"/>
      <protection/>
    </xf>
    <xf numFmtId="0" fontId="2" fillId="24" borderId="0" xfId="63" applyFont="1" applyFill="1" applyBorder="1" applyAlignment="1" applyProtection="1">
      <alignment horizontal="left" vertical="center" wrapText="1" indent="1"/>
      <protection/>
    </xf>
    <xf numFmtId="0" fontId="2" fillId="0" borderId="0" xfId="63" applyFont="1" applyFill="1" applyBorder="1" applyAlignment="1" applyProtection="1">
      <alignment horizontal="center" vertical="center" wrapText="1"/>
      <protection/>
    </xf>
    <xf numFmtId="0" fontId="2" fillId="24" borderId="0" xfId="63" applyFont="1" applyFill="1" applyBorder="1" applyAlignment="1" applyProtection="1">
      <alignment vertical="center" wrapText="1"/>
      <protection/>
    </xf>
    <xf numFmtId="0" fontId="2" fillId="24" borderId="0" xfId="63" applyFont="1" applyFill="1" applyBorder="1" applyAlignment="1" applyProtection="1">
      <alignment horizontal="center" vertical="center" wrapText="1"/>
      <protection/>
    </xf>
    <xf numFmtId="0" fontId="2" fillId="24" borderId="0" xfId="63" applyFont="1" applyFill="1" applyBorder="1" applyAlignment="1" applyProtection="1">
      <alignment horizontal="left" vertical="center" wrapText="1"/>
      <protection/>
    </xf>
    <xf numFmtId="49" fontId="0" fillId="24" borderId="0" xfId="0" applyNumberFormat="1" applyFill="1" applyBorder="1" applyAlignment="1" applyProtection="1">
      <alignment horizontal="center" vertical="center"/>
      <protection/>
    </xf>
    <xf numFmtId="0" fontId="2" fillId="24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24" borderId="38" xfId="0" applyNumberFormat="1" applyFont="1" applyFill="1" applyBorder="1" applyAlignment="1" applyProtection="1">
      <alignment vertical="center" wrapText="1"/>
      <protection/>
    </xf>
    <xf numFmtId="49" fontId="2" fillId="24" borderId="14" xfId="0" applyNumberFormat="1" applyFont="1" applyFill="1" applyBorder="1" applyAlignment="1" applyProtection="1">
      <alignment horizontal="center" vertical="center" wrapText="1"/>
      <protection/>
    </xf>
    <xf numFmtId="49" fontId="2" fillId="24" borderId="25" xfId="59" applyNumberFormat="1" applyFont="1" applyFill="1" applyBorder="1" applyAlignment="1" applyProtection="1">
      <alignment horizontal="center" vertical="center"/>
      <protection/>
    </xf>
    <xf numFmtId="0" fontId="2" fillId="24" borderId="25" xfId="0" applyNumberFormat="1" applyFont="1" applyFill="1" applyBorder="1" applyAlignment="1" applyProtection="1">
      <alignment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165" fontId="2" fillId="24" borderId="0" xfId="0" applyNumberFormat="1" applyFont="1" applyFill="1" applyBorder="1" applyAlignment="1" applyProtection="1">
      <alignment horizontal="center" vertical="center"/>
      <protection locked="0"/>
    </xf>
    <xf numFmtId="165" fontId="2" fillId="24" borderId="0" xfId="0" applyNumberFormat="1" applyFont="1" applyFill="1" applyBorder="1" applyAlignment="1" applyProtection="1">
      <alignment horizontal="center" vertical="center"/>
      <protection/>
    </xf>
    <xf numFmtId="0" fontId="3" fillId="24" borderId="25" xfId="56" applyFont="1" applyFill="1" applyBorder="1" applyAlignment="1" applyProtection="1">
      <alignment horizontal="center" vertical="center" wrapText="1"/>
      <protection/>
    </xf>
    <xf numFmtId="0" fontId="3" fillId="24" borderId="23" xfId="56" applyFont="1" applyFill="1" applyBorder="1" applyAlignment="1" applyProtection="1">
      <alignment horizontal="center" vertical="center" wrapText="1"/>
      <protection/>
    </xf>
    <xf numFmtId="0" fontId="4" fillId="0" borderId="39" xfId="62" applyFont="1" applyBorder="1" applyAlignment="1" applyProtection="1">
      <alignment horizontal="center"/>
      <protection/>
    </xf>
    <xf numFmtId="0" fontId="4" fillId="0" borderId="40" xfId="62" applyFont="1" applyBorder="1" applyAlignment="1" applyProtection="1">
      <alignment horizontal="center"/>
      <protection/>
    </xf>
    <xf numFmtId="0" fontId="4" fillId="0" borderId="41" xfId="62" applyFont="1" applyBorder="1" applyAlignment="1" applyProtection="1">
      <alignment horizontal="center"/>
      <protection/>
    </xf>
    <xf numFmtId="49" fontId="2" fillId="22" borderId="25" xfId="55" applyNumberFormat="1" applyFont="1" applyFill="1" applyBorder="1" applyAlignment="1" applyProtection="1">
      <alignment vertical="center" wrapText="1"/>
      <protection locked="0"/>
    </xf>
    <xf numFmtId="0" fontId="18" fillId="27" borderId="42" xfId="62" applyFont="1" applyFill="1" applyBorder="1" applyProtection="1">
      <alignment/>
      <protection/>
    </xf>
    <xf numFmtId="0" fontId="18" fillId="27" borderId="43" xfId="62" applyFont="1" applyFill="1" applyBorder="1" applyProtection="1">
      <alignment/>
      <protection/>
    </xf>
    <xf numFmtId="2" fontId="18" fillId="24" borderId="24" xfId="62" applyNumberFormat="1" applyFont="1" applyFill="1" applyBorder="1" applyAlignment="1" applyProtection="1">
      <alignment vertical="center"/>
      <protection locked="0"/>
    </xf>
    <xf numFmtId="2" fontId="18" fillId="24" borderId="16" xfId="62" applyNumberFormat="1" applyFont="1" applyFill="1" applyBorder="1" applyAlignment="1" applyProtection="1">
      <alignment vertical="center"/>
      <protection locked="0"/>
    </xf>
    <xf numFmtId="14" fontId="2" fillId="24" borderId="24" xfId="55" applyNumberFormat="1" applyFont="1" applyFill="1" applyBorder="1" applyAlignment="1" applyProtection="1">
      <alignment vertical="center" wrapText="1"/>
      <protection locked="0"/>
    </xf>
    <xf numFmtId="49" fontId="2" fillId="24" borderId="24" xfId="55" applyNumberFormat="1" applyFont="1" applyFill="1" applyBorder="1" applyAlignment="1" applyProtection="1">
      <alignment vertical="center" wrapText="1" shrinkToFit="1" readingOrder="1"/>
      <protection locked="0"/>
    </xf>
    <xf numFmtId="49" fontId="2" fillId="24" borderId="24" xfId="55" applyNumberFormat="1" applyFont="1" applyFill="1" applyBorder="1" applyAlignment="1" applyProtection="1">
      <alignment vertical="center" wrapText="1"/>
      <protection locked="0"/>
    </xf>
    <xf numFmtId="49" fontId="2" fillId="24" borderId="44" xfId="55" applyNumberFormat="1" applyFont="1" applyFill="1" applyBorder="1" applyAlignment="1" applyProtection="1">
      <alignment vertical="center" wrapText="1"/>
      <protection locked="0"/>
    </xf>
    <xf numFmtId="2" fontId="18" fillId="24" borderId="25" xfId="62" applyNumberFormat="1" applyFont="1" applyFill="1" applyBorder="1" applyAlignment="1" applyProtection="1">
      <alignment vertical="center"/>
      <protection locked="0"/>
    </xf>
    <xf numFmtId="2" fontId="18" fillId="24" borderId="45" xfId="62" applyNumberFormat="1" applyFont="1" applyFill="1" applyBorder="1" applyAlignment="1" applyProtection="1">
      <alignment vertical="center"/>
      <protection locked="0"/>
    </xf>
    <xf numFmtId="14" fontId="2" fillId="24" borderId="25" xfId="55" applyNumberFormat="1" applyFont="1" applyFill="1" applyBorder="1" applyAlignment="1" applyProtection="1">
      <alignment vertical="center" wrapText="1"/>
      <protection locked="0"/>
    </xf>
    <xf numFmtId="49" fontId="2" fillId="24" borderId="25" xfId="55" applyNumberFormat="1" applyFont="1" applyFill="1" applyBorder="1" applyAlignment="1" applyProtection="1">
      <alignment vertical="center" wrapText="1" shrinkToFit="1" readingOrder="1"/>
      <protection locked="0"/>
    </xf>
    <xf numFmtId="49" fontId="2" fillId="24" borderId="25" xfId="55" applyNumberFormat="1" applyFont="1" applyFill="1" applyBorder="1" applyAlignment="1" applyProtection="1">
      <alignment vertical="center" wrapText="1"/>
      <protection locked="0"/>
    </xf>
    <xf numFmtId="49" fontId="2" fillId="24" borderId="46" xfId="55" applyNumberFormat="1" applyFont="1" applyFill="1" applyBorder="1" applyAlignment="1" applyProtection="1">
      <alignment vertical="center" wrapText="1"/>
      <protection locked="0"/>
    </xf>
    <xf numFmtId="0" fontId="3" fillId="24" borderId="0" xfId="0" applyFont="1" applyFill="1" applyBorder="1" applyAlignment="1" applyProtection="1">
      <alignment horizontal="center" wrapText="1"/>
      <protection/>
    </xf>
    <xf numFmtId="49" fontId="3" fillId="24" borderId="47" xfId="55" applyNumberFormat="1" applyFont="1" applyFill="1" applyBorder="1" applyAlignment="1" applyProtection="1">
      <alignment horizontal="center" vertical="center" wrapText="1"/>
      <protection/>
    </xf>
    <xf numFmtId="0" fontId="3" fillId="24" borderId="48" xfId="55" applyFont="1" applyFill="1" applyBorder="1" applyAlignment="1" applyProtection="1">
      <alignment horizontal="center" vertical="center" wrapText="1"/>
      <protection/>
    </xf>
    <xf numFmtId="0" fontId="3" fillId="24" borderId="49" xfId="55" applyFont="1" applyFill="1" applyBorder="1" applyAlignment="1" applyProtection="1">
      <alignment horizontal="center" vertical="center" wrapText="1"/>
      <protection/>
    </xf>
    <xf numFmtId="49" fontId="4" fillId="0" borderId="39" xfId="55" applyNumberFormat="1" applyFont="1" applyFill="1" applyBorder="1" applyAlignment="1" applyProtection="1">
      <alignment horizontal="center" vertical="center" wrapText="1"/>
      <protection/>
    </xf>
    <xf numFmtId="0" fontId="4" fillId="0" borderId="40" xfId="55" applyFont="1" applyFill="1" applyBorder="1" applyAlignment="1" applyProtection="1">
      <alignment horizontal="center" vertical="center" wrapText="1"/>
      <protection/>
    </xf>
    <xf numFmtId="0" fontId="4" fillId="0" borderId="41" xfId="55" applyFont="1" applyFill="1" applyBorder="1" applyAlignment="1" applyProtection="1">
      <alignment horizontal="center" vertical="center" wrapText="1"/>
      <protection/>
    </xf>
    <xf numFmtId="49" fontId="3" fillId="24" borderId="50" xfId="55" applyNumberFormat="1" applyFont="1" applyFill="1" applyBorder="1" applyAlignment="1" applyProtection="1">
      <alignment horizontal="center" vertical="center" wrapText="1"/>
      <protection/>
    </xf>
    <xf numFmtId="0" fontId="3" fillId="0" borderId="17" xfId="55" applyFont="1" applyBorder="1" applyAlignment="1" applyProtection="1">
      <alignment vertical="center" wrapText="1"/>
      <protection/>
    </xf>
    <xf numFmtId="0" fontId="2" fillId="0" borderId="17" xfId="55" applyFont="1" applyBorder="1" applyAlignment="1" applyProtection="1">
      <alignment horizontal="center" vertical="center" wrapText="1"/>
      <protection/>
    </xf>
    <xf numFmtId="0" fontId="2" fillId="0" borderId="17" xfId="55" applyFont="1" applyBorder="1" applyAlignment="1" applyProtection="1">
      <alignment horizontal="left" vertical="center" wrapText="1" indent="1"/>
      <protection/>
    </xf>
    <xf numFmtId="49" fontId="3" fillId="24" borderId="51" xfId="55" applyNumberFormat="1" applyFont="1" applyFill="1" applyBorder="1" applyAlignment="1" applyProtection="1">
      <alignment horizontal="center" vertical="center" wrapText="1"/>
      <protection/>
    </xf>
    <xf numFmtId="0" fontId="3" fillId="0" borderId="25" xfId="55" applyFont="1" applyBorder="1" applyAlignment="1" applyProtection="1">
      <alignment vertical="center" wrapText="1"/>
      <protection/>
    </xf>
    <xf numFmtId="0" fontId="2" fillId="0" borderId="28" xfId="55" applyFont="1" applyBorder="1" applyAlignment="1" applyProtection="1">
      <alignment horizontal="center" vertical="center" wrapText="1"/>
      <protection/>
    </xf>
    <xf numFmtId="49" fontId="3" fillId="24" borderId="52" xfId="55" applyNumberFormat="1" applyFont="1" applyFill="1" applyBorder="1" applyAlignment="1" applyProtection="1">
      <alignment horizontal="center" vertical="center" wrapText="1"/>
      <protection/>
    </xf>
    <xf numFmtId="0" fontId="3" fillId="0" borderId="53" xfId="55" applyFont="1" applyBorder="1" applyAlignment="1" applyProtection="1">
      <alignment horizontal="center" vertical="center" wrapText="1"/>
      <protection/>
    </xf>
    <xf numFmtId="0" fontId="2" fillId="0" borderId="54" xfId="55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7" fillId="0" borderId="19" xfId="43" applyBorder="1" applyAlignment="1" applyProtection="1">
      <alignment/>
      <protection/>
    </xf>
    <xf numFmtId="49" fontId="3" fillId="0" borderId="51" xfId="55" applyNumberFormat="1" applyFont="1" applyBorder="1" applyAlignment="1" applyProtection="1">
      <alignment horizontal="center" vertical="center" wrapText="1"/>
      <protection/>
    </xf>
    <xf numFmtId="49" fontId="2" fillId="25" borderId="25" xfId="55" applyNumberFormat="1" applyFont="1" applyFill="1" applyBorder="1" applyAlignment="1" applyProtection="1">
      <alignment vertical="center" wrapText="1"/>
      <protection locked="0"/>
    </xf>
    <xf numFmtId="49" fontId="2" fillId="22" borderId="0" xfId="55" applyNumberFormat="1" applyFont="1" applyFill="1" applyBorder="1" applyAlignment="1" applyProtection="1">
      <alignment vertical="center" wrapText="1"/>
      <protection locked="0"/>
    </xf>
    <xf numFmtId="0" fontId="2" fillId="24" borderId="21" xfId="0" applyFont="1" applyFill="1" applyBorder="1" applyAlignment="1" applyProtection="1">
      <alignment/>
      <protection/>
    </xf>
    <xf numFmtId="0" fontId="2" fillId="24" borderId="22" xfId="0" applyFont="1" applyFill="1" applyBorder="1" applyAlignment="1" applyProtection="1">
      <alignment/>
      <protection/>
    </xf>
    <xf numFmtId="0" fontId="2" fillId="24" borderId="18" xfId="0" applyFont="1" applyFill="1" applyBorder="1" applyAlignment="1" applyProtection="1">
      <alignment/>
      <protection/>
    </xf>
    <xf numFmtId="0" fontId="2" fillId="24" borderId="19" xfId="0" applyFont="1" applyFill="1" applyBorder="1" applyAlignment="1" applyProtection="1">
      <alignment/>
      <protection/>
    </xf>
    <xf numFmtId="0" fontId="8" fillId="28" borderId="0" xfId="43" applyFont="1" applyFill="1" applyBorder="1" applyAlignment="1" applyProtection="1">
      <alignment/>
      <protection/>
    </xf>
    <xf numFmtId="0" fontId="3" fillId="24" borderId="20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24" borderId="19" xfId="0" applyFont="1" applyFill="1" applyBorder="1" applyAlignment="1" applyProtection="1">
      <alignment wrapText="1"/>
      <protection/>
    </xf>
    <xf numFmtId="0" fontId="3" fillId="24" borderId="2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right" vertical="top"/>
      <protection/>
    </xf>
    <xf numFmtId="0" fontId="2" fillId="28" borderId="19" xfId="0" applyFont="1" applyFill="1" applyBorder="1" applyAlignment="1" applyProtection="1">
      <alignment horizontal="right" vertical="top"/>
      <protection/>
    </xf>
    <xf numFmtId="0" fontId="2" fillId="28" borderId="20" xfId="0" applyFont="1" applyFill="1" applyBorder="1" applyAlignment="1" applyProtection="1">
      <alignment/>
      <protection/>
    </xf>
    <xf numFmtId="0" fontId="2" fillId="28" borderId="19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" fillId="28" borderId="16" xfId="0" applyFont="1" applyFill="1" applyBorder="1" applyAlignment="1" applyProtection="1">
      <alignment/>
      <protection/>
    </xf>
    <xf numFmtId="0" fontId="2" fillId="28" borderId="29" xfId="0" applyFont="1" applyFill="1" applyBorder="1" applyAlignment="1" applyProtection="1">
      <alignment/>
      <protection/>
    </xf>
    <xf numFmtId="0" fontId="2" fillId="28" borderId="17" xfId="0" applyFont="1" applyFill="1" applyBorder="1" applyAlignment="1" applyProtection="1">
      <alignment/>
      <protection/>
    </xf>
    <xf numFmtId="2" fontId="2" fillId="24" borderId="46" xfId="55" applyNumberFormat="1" applyFont="1" applyFill="1" applyBorder="1" applyAlignment="1" applyProtection="1">
      <alignment horizontal="center" vertical="center" wrapText="1"/>
      <protection locked="0"/>
    </xf>
    <xf numFmtId="2" fontId="2" fillId="24" borderId="55" xfId="55" applyNumberFormat="1" applyFont="1" applyFill="1" applyBorder="1" applyAlignment="1" applyProtection="1">
      <alignment horizontal="center" vertical="center" wrapText="1"/>
      <protection locked="0"/>
    </xf>
    <xf numFmtId="49" fontId="2" fillId="22" borderId="56" xfId="58" applyNumberFormat="1" applyFont="1" applyFill="1" applyBorder="1" applyAlignment="1" applyProtection="1">
      <alignment horizontal="left" vertical="center" wrapText="1"/>
      <protection locked="0"/>
    </xf>
    <xf numFmtId="0" fontId="2" fillId="24" borderId="2" xfId="61" applyFont="1" applyFill="1" applyBorder="1" applyAlignment="1" applyProtection="1">
      <alignment horizontal="center" vertical="center" wrapText="1"/>
      <protection/>
    </xf>
    <xf numFmtId="0" fontId="18" fillId="27" borderId="57" xfId="62" applyFont="1" applyFill="1" applyBorder="1" applyProtection="1">
      <alignment/>
      <protection/>
    </xf>
    <xf numFmtId="0" fontId="8" fillId="27" borderId="58" xfId="44" applyFont="1" applyFill="1" applyBorder="1" applyAlignment="1" applyProtection="1">
      <alignment horizontal="left" vertical="center" indent="1"/>
      <protection/>
    </xf>
    <xf numFmtId="49" fontId="2" fillId="24" borderId="56" xfId="58" applyNumberFormat="1" applyFont="1" applyFill="1" applyBorder="1" applyAlignment="1" applyProtection="1">
      <alignment horizontal="left" vertical="center" wrapText="1"/>
      <protection locked="0"/>
    </xf>
    <xf numFmtId="0" fontId="2" fillId="24" borderId="59" xfId="61" applyFont="1" applyFill="1" applyBorder="1" applyAlignment="1" applyProtection="1">
      <alignment horizontal="center" vertical="center" wrapText="1"/>
      <protection/>
    </xf>
    <xf numFmtId="0" fontId="8" fillId="27" borderId="60" xfId="44" applyFont="1" applyFill="1" applyBorder="1" applyAlignment="1" applyProtection="1">
      <alignment horizontal="left" vertical="center" indent="1"/>
      <protection/>
    </xf>
    <xf numFmtId="0" fontId="18" fillId="27" borderId="61" xfId="62" applyFont="1" applyFill="1" applyBorder="1" applyProtection="1">
      <alignment/>
      <protection/>
    </xf>
    <xf numFmtId="0" fontId="5" fillId="0" borderId="12" xfId="42" applyBorder="1" applyAlignment="1" applyProtection="1">
      <alignment/>
      <protection/>
    </xf>
    <xf numFmtId="49" fontId="0" fillId="22" borderId="62" xfId="0" applyNumberFormat="1" applyFill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12" fillId="0" borderId="16" xfId="42" applyFont="1" applyBorder="1" applyAlignment="1" applyProtection="1">
      <alignment horizontal="center"/>
      <protection/>
    </xf>
    <xf numFmtId="0" fontId="13" fillId="0" borderId="22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29" xfId="0" applyFont="1" applyBorder="1" applyAlignment="1">
      <alignment horizontal="center"/>
    </xf>
    <xf numFmtId="0" fontId="10" fillId="20" borderId="21" xfId="0" applyFont="1" applyFill="1" applyBorder="1" applyAlignment="1">
      <alignment horizontal="center"/>
    </xf>
    <xf numFmtId="0" fontId="10" fillId="20" borderId="22" xfId="0" applyFont="1" applyFill="1" applyBorder="1" applyAlignment="1">
      <alignment horizontal="center"/>
    </xf>
    <xf numFmtId="0" fontId="10" fillId="20" borderId="18" xfId="0" applyFont="1" applyFill="1" applyBorder="1" applyAlignment="1">
      <alignment horizontal="center"/>
    </xf>
    <xf numFmtId="0" fontId="10" fillId="20" borderId="16" xfId="0" applyFont="1" applyFill="1" applyBorder="1" applyAlignment="1">
      <alignment horizontal="center"/>
    </xf>
    <xf numFmtId="0" fontId="10" fillId="20" borderId="29" xfId="0" applyFont="1" applyFill="1" applyBorder="1" applyAlignment="1">
      <alignment horizontal="center"/>
    </xf>
    <xf numFmtId="0" fontId="10" fillId="20" borderId="17" xfId="0" applyFont="1" applyFill="1" applyBorder="1" applyAlignment="1">
      <alignment horizontal="center"/>
    </xf>
    <xf numFmtId="0" fontId="2" fillId="24" borderId="64" xfId="61" applyFont="1" applyFill="1" applyBorder="1" applyAlignment="1" applyProtection="1">
      <alignment horizontal="left" vertical="center" wrapText="1" indent="1"/>
      <protection/>
    </xf>
    <xf numFmtId="0" fontId="2" fillId="24" borderId="65" xfId="61" applyFont="1" applyFill="1" applyBorder="1" applyAlignment="1" applyProtection="1">
      <alignment horizontal="left" vertical="center" wrapText="1" indent="1"/>
      <protection/>
    </xf>
    <xf numFmtId="49" fontId="18" fillId="0" borderId="66" xfId="62" applyNumberFormat="1" applyFont="1" applyBorder="1" applyAlignment="1" applyProtection="1">
      <alignment horizontal="center" vertical="center"/>
      <protection/>
    </xf>
    <xf numFmtId="49" fontId="18" fillId="0" borderId="67" xfId="62" applyNumberFormat="1" applyFont="1" applyBorder="1" applyAlignment="1" applyProtection="1">
      <alignment horizontal="center" vertical="center"/>
      <protection/>
    </xf>
    <xf numFmtId="49" fontId="18" fillId="0" borderId="23" xfId="62" applyNumberFormat="1" applyFont="1" applyBorder="1" applyAlignment="1" applyProtection="1">
      <alignment horizontal="center" vertical="center"/>
      <protection/>
    </xf>
    <xf numFmtId="49" fontId="18" fillId="0" borderId="24" xfId="62" applyNumberFormat="1" applyFont="1" applyBorder="1" applyAlignment="1" applyProtection="1">
      <alignment horizontal="center" vertical="center"/>
      <protection/>
    </xf>
    <xf numFmtId="0" fontId="2" fillId="24" borderId="2" xfId="61" applyFont="1" applyFill="1" applyBorder="1" applyAlignment="1" applyProtection="1">
      <alignment horizontal="left" vertical="center" wrapText="1" indent="2"/>
      <protection/>
    </xf>
    <xf numFmtId="0" fontId="2" fillId="24" borderId="2" xfId="61" applyFont="1" applyFill="1" applyBorder="1" applyAlignment="1" applyProtection="1">
      <alignment horizontal="left" vertical="center" wrapText="1"/>
      <protection/>
    </xf>
    <xf numFmtId="0" fontId="3" fillId="20" borderId="45" xfId="0" applyFont="1" applyFill="1" applyBorder="1" applyAlignment="1" applyProtection="1">
      <alignment horizontal="center" vertical="center" wrapText="1"/>
      <protection/>
    </xf>
    <xf numFmtId="0" fontId="3" fillId="20" borderId="63" xfId="0" applyFont="1" applyFill="1" applyBorder="1" applyAlignment="1" applyProtection="1">
      <alignment horizontal="center" vertical="center" wrapText="1"/>
      <protection/>
    </xf>
    <xf numFmtId="0" fontId="3" fillId="20" borderId="28" xfId="0" applyFont="1" applyFill="1" applyBorder="1" applyAlignment="1" applyProtection="1">
      <alignment horizontal="center" vertical="center" wrapText="1"/>
      <protection/>
    </xf>
    <xf numFmtId="49" fontId="2" fillId="0" borderId="66" xfId="62" applyNumberFormat="1" applyFont="1" applyBorder="1" applyAlignment="1" applyProtection="1">
      <alignment horizontal="center" vertical="center"/>
      <protection/>
    </xf>
    <xf numFmtId="49" fontId="2" fillId="0" borderId="67" xfId="62" applyNumberFormat="1" applyFont="1" applyBorder="1" applyAlignment="1" applyProtection="1">
      <alignment horizontal="center" vertical="center"/>
      <protection/>
    </xf>
    <xf numFmtId="0" fontId="2" fillId="24" borderId="2" xfId="61" applyFont="1" applyFill="1" applyBorder="1" applyAlignment="1" applyProtection="1">
      <alignment horizontal="left" vertical="center" wrapText="1" indent="1"/>
      <protection/>
    </xf>
    <xf numFmtId="0" fontId="4" fillId="0" borderId="68" xfId="62" applyFont="1" applyBorder="1" applyAlignment="1" applyProtection="1">
      <alignment horizontal="center"/>
      <protection/>
    </xf>
    <xf numFmtId="0" fontId="4" fillId="0" borderId="69" xfId="62" applyFont="1" applyBorder="1" applyAlignment="1" applyProtection="1">
      <alignment horizontal="center"/>
      <protection/>
    </xf>
    <xf numFmtId="0" fontId="2" fillId="25" borderId="66" xfId="61" applyFont="1" applyFill="1" applyBorder="1" applyAlignment="1" applyProtection="1">
      <alignment horizontal="left" vertical="center" wrapText="1" indent="1"/>
      <protection locked="0"/>
    </xf>
    <xf numFmtId="0" fontId="2" fillId="25" borderId="67" xfId="61" applyFont="1" applyFill="1" applyBorder="1" applyAlignment="1" applyProtection="1">
      <alignment horizontal="left" vertical="center" wrapText="1" indent="1"/>
      <protection locked="0"/>
    </xf>
    <xf numFmtId="0" fontId="2" fillId="24" borderId="2" xfId="61" applyFont="1" applyFill="1" applyBorder="1" applyAlignment="1" applyProtection="1">
      <alignment horizontal="left" vertical="center" wrapText="1" indent="1"/>
      <protection locked="0"/>
    </xf>
    <xf numFmtId="0" fontId="3" fillId="24" borderId="70" xfId="55" applyFont="1" applyFill="1" applyBorder="1" applyAlignment="1" applyProtection="1">
      <alignment horizontal="center" vertical="center" wrapText="1"/>
      <protection/>
    </xf>
    <xf numFmtId="0" fontId="3" fillId="24" borderId="25" xfId="55" applyFont="1" applyFill="1" applyBorder="1" applyAlignment="1" applyProtection="1">
      <alignment horizontal="center" vertical="center" wrapText="1"/>
      <protection/>
    </xf>
    <xf numFmtId="0" fontId="3" fillId="24" borderId="23" xfId="55" applyFont="1" applyFill="1" applyBorder="1" applyAlignment="1" applyProtection="1">
      <alignment horizontal="center" vertical="center" wrapText="1"/>
      <protection/>
    </xf>
    <xf numFmtId="0" fontId="3" fillId="24" borderId="71" xfId="55" applyFont="1" applyFill="1" applyBorder="1" applyAlignment="1" applyProtection="1">
      <alignment horizontal="center" vertical="center" wrapText="1"/>
      <protection/>
    </xf>
    <xf numFmtId="0" fontId="3" fillId="24" borderId="46" xfId="55" applyFont="1" applyFill="1" applyBorder="1" applyAlignment="1" applyProtection="1">
      <alignment horizontal="center" vertical="center" wrapText="1"/>
      <protection/>
    </xf>
    <xf numFmtId="0" fontId="3" fillId="24" borderId="72" xfId="55" applyFont="1" applyFill="1" applyBorder="1" applyAlignment="1" applyProtection="1">
      <alignment horizontal="center" vertical="center" wrapText="1"/>
      <protection/>
    </xf>
    <xf numFmtId="0" fontId="3" fillId="24" borderId="25" xfId="56" applyFont="1" applyFill="1" applyBorder="1" applyAlignment="1" applyProtection="1">
      <alignment horizontal="center" vertical="center" wrapText="1"/>
      <protection/>
    </xf>
    <xf numFmtId="0" fontId="3" fillId="24" borderId="23" xfId="56" applyFont="1" applyFill="1" applyBorder="1" applyAlignment="1" applyProtection="1">
      <alignment horizontal="center" vertical="center" wrapText="1"/>
      <protection/>
    </xf>
    <xf numFmtId="0" fontId="17" fillId="0" borderId="73" xfId="62" applyFont="1" applyBorder="1" applyAlignment="1" applyProtection="1">
      <alignment horizontal="center" vertical="center" wrapText="1"/>
      <protection/>
    </xf>
    <xf numFmtId="0" fontId="17" fillId="0" borderId="51" xfId="62" applyFont="1" applyBorder="1" applyAlignment="1" applyProtection="1">
      <alignment horizontal="center" vertical="center" wrapText="1"/>
      <protection/>
    </xf>
    <xf numFmtId="0" fontId="17" fillId="0" borderId="74" xfId="62" applyFont="1" applyBorder="1" applyAlignment="1" applyProtection="1">
      <alignment horizontal="center" vertical="center" wrapText="1"/>
      <protection/>
    </xf>
    <xf numFmtId="0" fontId="17" fillId="0" borderId="75" xfId="62" applyFont="1" applyBorder="1" applyAlignment="1" applyProtection="1">
      <alignment horizontal="center" vertical="center" wrapText="1"/>
      <protection/>
    </xf>
    <xf numFmtId="0" fontId="17" fillId="0" borderId="76" xfId="62" applyFont="1" applyBorder="1" applyAlignment="1" applyProtection="1">
      <alignment horizontal="center" vertical="center" wrapText="1"/>
      <protection/>
    </xf>
    <xf numFmtId="0" fontId="17" fillId="0" borderId="0" xfId="62" applyFont="1" applyBorder="1" applyAlignment="1" applyProtection="1">
      <alignment horizontal="center" vertical="center" wrapText="1"/>
      <protection/>
    </xf>
    <xf numFmtId="0" fontId="17" fillId="0" borderId="20" xfId="62" applyFont="1" applyBorder="1" applyAlignment="1" applyProtection="1">
      <alignment horizontal="center" vertical="center" wrapText="1"/>
      <protection/>
    </xf>
    <xf numFmtId="0" fontId="3" fillId="24" borderId="77" xfId="56" applyFont="1" applyFill="1" applyBorder="1" applyAlignment="1" applyProtection="1">
      <alignment horizontal="center" vertical="center" wrapText="1"/>
      <protection/>
    </xf>
    <xf numFmtId="0" fontId="3" fillId="24" borderId="78" xfId="56" applyFont="1" applyFill="1" applyBorder="1" applyAlignment="1" applyProtection="1">
      <alignment horizontal="center" vertical="center" wrapText="1"/>
      <protection/>
    </xf>
    <xf numFmtId="0" fontId="3" fillId="24" borderId="79" xfId="56" applyFont="1" applyFill="1" applyBorder="1" applyAlignment="1" applyProtection="1">
      <alignment horizontal="center" vertical="center" wrapText="1"/>
      <protection/>
    </xf>
    <xf numFmtId="0" fontId="3" fillId="24" borderId="70" xfId="56" applyFont="1" applyFill="1" applyBorder="1" applyAlignment="1" applyProtection="1">
      <alignment horizontal="center" vertical="center" wrapText="1"/>
      <protection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3" fillId="24" borderId="45" xfId="56" applyFont="1" applyFill="1" applyBorder="1" applyAlignment="1" applyProtection="1">
      <alignment horizontal="center" vertical="center" wrapText="1"/>
      <protection/>
    </xf>
    <xf numFmtId="0" fontId="10" fillId="20" borderId="19" xfId="0" applyFont="1" applyFill="1" applyBorder="1" applyAlignment="1">
      <alignment horizontal="center"/>
    </xf>
    <xf numFmtId="0" fontId="10" fillId="20" borderId="0" xfId="0" applyFont="1" applyFill="1" applyBorder="1" applyAlignment="1">
      <alignment horizontal="center"/>
    </xf>
    <xf numFmtId="0" fontId="10" fillId="20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20" borderId="0" xfId="0" applyFont="1" applyFill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0" fillId="20" borderId="2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19" xfId="0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0" fillId="20" borderId="29" xfId="0" applyFill="1" applyBorder="1" applyAlignment="1">
      <alignment horizontal="center"/>
    </xf>
    <xf numFmtId="49" fontId="2" fillId="24" borderId="10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20" xfId="0" applyNumberFormat="1" applyFont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49" fontId="16" fillId="24" borderId="22" xfId="63" applyNumberFormat="1" applyFont="1" applyFill="1" applyBorder="1" applyAlignment="1" applyProtection="1">
      <alignment horizontal="center" vertical="center"/>
      <protection/>
    </xf>
    <xf numFmtId="49" fontId="16" fillId="24" borderId="0" xfId="63" applyNumberFormat="1" applyFont="1" applyFill="1" applyBorder="1" applyAlignment="1" applyProtection="1">
      <alignment horizontal="center" vertical="center"/>
      <protection/>
    </xf>
    <xf numFmtId="49" fontId="16" fillId="24" borderId="22" xfId="0" applyNumberFormat="1" applyFont="1" applyFill="1" applyBorder="1" applyAlignment="1" applyProtection="1">
      <alignment horizontal="center" vertical="center" wrapText="1"/>
      <protection/>
    </xf>
    <xf numFmtId="49" fontId="16" fillId="24" borderId="0" xfId="0" applyNumberFormat="1" applyFont="1" applyFill="1" applyBorder="1" applyAlignment="1" applyProtection="1">
      <alignment horizontal="center" vertical="center" wrapText="1"/>
      <protection/>
    </xf>
    <xf numFmtId="3" fontId="16" fillId="24" borderId="22" xfId="0" applyNumberFormat="1" applyFont="1" applyFill="1" applyBorder="1" applyAlignment="1" applyProtection="1">
      <alignment horizontal="center" vertical="center"/>
      <protection locked="0"/>
    </xf>
    <xf numFmtId="3" fontId="16" fillId="24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80" xfId="0" applyFont="1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Гиперссылка_JKH.OPEN.INFO.HVS(v3.5)_цены161210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BALANCE.WARM.2007YEAR(FACT)" xfId="56"/>
    <cellStyle name="Обычный_Forma_5_Книга2" xfId="57"/>
    <cellStyle name="Обычный_JKH.OPEN.INFO.GVS(v3.5)_цены161210" xfId="58"/>
    <cellStyle name="Обычный_ВО показатели" xfId="59"/>
    <cellStyle name="Обычный_ЖКУ_проект3" xfId="60"/>
    <cellStyle name="Обычный_Мониторинг по тарифам ТОWRK_BU" xfId="61"/>
    <cellStyle name="Обычный_ТС цены" xfId="62"/>
    <cellStyle name="Обычный_ХВС показатели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BALANCE.WA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86;&#1088;&#1084;&#1099;%20&#1086;&#1090;&#1095;&#1077;&#1090;&#1085;&#1086;&#1089;&#1090;&#1080;%20&#1057;&#1059;&#1069;&#1050;%202012%20&#1075;&#1086;&#1076;\&#1054;&#1090;&#1095;&#1077;&#1090;&#1099;%20&#1074;%20&#1072;&#1076;&#1084;&#1080;&#1085;&#1080;&#1089;&#1090;&#1088;&#1072;&#1094;&#1080;&#1102;%20&#1080;%20&#1074;%20&#1087;&#1088;&#1072;&#1074;&#1080;&#1090;&#1077;&#1083;&#1100;&#1089;&#1090;&#1074;&#1086;\JKH.OPEN.INFO.WARM(v3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86;&#1088;&#1084;&#1099;%20&#1086;&#1090;&#1095;&#1077;&#1090;&#1085;&#1086;&#1089;&#1090;&#1080;%20&#1057;&#1059;&#1069;&#1050;%202012%20&#1075;&#1086;&#1076;\&#1054;&#1090;&#1095;&#1077;&#1090;&#1099;%20&#1087;&#1086;%20&#1090;&#1077;&#1087;&#1083;&#1086;&#1101;&#1085;&#1077;&#1088;&#1075;&#1080;&#1080;%20&#1080;%20&#1093;&#1086;&#1083;.&#1074;&#1086;&#1076;&#1077;\&#1058;&#1077;&#1087;&#1083;&#1086;&#1101;&#1085;&#1077;&#1088;&#1075;&#1080;&#1103;%20%20&#1092;&#1072;&#1082;&#1090;%20201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lkinaNA\&#1056;&#1072;&#1073;&#1086;&#1095;&#1080;&#1081;%20&#1089;&#1090;&#1086;&#1083;\&#1057;&#1080;&#1083;&#1082;&#1080;&#1085;&#1072;%20&#1053;.&#1040;\2014%20&#1075;\&#1056;&#1072;&#1089;&#1095;&#1077;&#1090;%20&#1043;&#1082;&#1072;&#1083;%20&#1085;&#1072;%202014%20&#1075;\&#1058;&#1072;&#1073;&#1083;&#1080;&#1094;&#1099;%20&#1090;&#1077;&#1087;&#1083;&#1086;&#1101;&#1085;&#1077;&#1088;&#1075;&#1080;&#1103;-&#1085;&#1086;&#1074;&#1099;&#1077;%202014%20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lkinaNA\&#1056;&#1072;&#1073;&#1086;&#1095;&#1080;&#1081;%20&#1089;&#1090;&#1086;&#1083;\&#1057;&#1080;&#1083;&#1082;&#1080;&#1085;&#1072;%20&#1053;.&#1040;\2012%20&#1075;\&#1056;&#1072;&#1089;&#1095;&#1077;&#1090;%20&#1043;&#1082;&#1072;&#1083;%202012&#1075;\&#1058;&#1072;&#1073;&#1083;&#1080;&#1094;&#1099;%20&#1090;&#1077;&#1087;&#1083;&#1086;&#1101;&#1085;&#1077;&#1088;&#1075;&#1080;&#1103;-&#1085;&#1086;&#1074;&#1099;&#1077;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характеристики"/>
      <sheetName val="ТС инвестиции"/>
      <sheetName val="ТС показатели"/>
      <sheetName val="ТС показатели (2)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JKH.OPEN.INFO.BALANCE.WARM</v>
          </cell>
        </row>
      </sheetData>
      <sheetData sheetId="5">
        <row r="20">
          <cell r="F20" t="str">
            <v>01.01.2012</v>
          </cell>
        </row>
        <row r="21">
          <cell r="F21" t="str">
            <v>31.12.2012</v>
          </cell>
        </row>
        <row r="27">
          <cell r="F27" t="str">
            <v>ОАО "Ургалуголь"</v>
          </cell>
        </row>
        <row r="34">
          <cell r="F34" t="str">
            <v>производство (некомбинированная выработка)+передача+сбыт</v>
          </cell>
        </row>
      </sheetData>
      <sheetData sheetId="12">
        <row r="2">
          <cell r="O2" t="str">
            <v>торги/аукционы</v>
          </cell>
          <cell r="Q2" t="str">
            <v>газ природный по регулируемой цене</v>
          </cell>
        </row>
        <row r="3">
          <cell r="O3" t="str">
            <v>прямые договора без торгов</v>
          </cell>
          <cell r="Q3" t="str">
            <v>газ природный по нерегулируемой цене</v>
          </cell>
        </row>
        <row r="4">
          <cell r="O4" t="str">
            <v>прочее</v>
          </cell>
          <cell r="Q4" t="str">
            <v>газ сжиженный</v>
          </cell>
        </row>
        <row r="5">
          <cell r="Q5" t="str">
            <v>газовый конденсат</v>
          </cell>
        </row>
        <row r="6">
          <cell r="Q6" t="str">
            <v>гшз</v>
          </cell>
        </row>
        <row r="7">
          <cell r="Q7" t="str">
            <v>мазут</v>
          </cell>
        </row>
        <row r="8">
          <cell r="Q8" t="str">
            <v>нефть</v>
          </cell>
        </row>
        <row r="9">
          <cell r="Q9" t="str">
            <v>дизельное топливо</v>
          </cell>
        </row>
        <row r="10">
          <cell r="Q10" t="str">
            <v>уголь бурый</v>
          </cell>
        </row>
        <row r="11">
          <cell r="Q11" t="str">
            <v>уголь каменный</v>
          </cell>
        </row>
        <row r="12">
          <cell r="Q12" t="str">
            <v>торф</v>
          </cell>
        </row>
        <row r="13">
          <cell r="Q13" t="str">
            <v>дрова</v>
          </cell>
        </row>
        <row r="14">
          <cell r="Q14" t="str">
            <v>опил</v>
          </cell>
        </row>
        <row r="15">
          <cell r="Q15" t="str">
            <v>отходы березовые</v>
          </cell>
        </row>
        <row r="16">
          <cell r="Q16" t="str">
            <v>отходы осиновые</v>
          </cell>
        </row>
        <row r="17">
          <cell r="Q17" t="str">
            <v>печное топливо</v>
          </cell>
        </row>
        <row r="18">
          <cell r="Q18" t="str">
            <v>пилеты</v>
          </cell>
        </row>
        <row r="19">
          <cell r="Q19" t="str">
            <v>смола</v>
          </cell>
        </row>
        <row r="20">
          <cell r="Q20" t="str">
            <v>щепа</v>
          </cell>
        </row>
        <row r="21">
          <cell r="Q21" t="str">
            <v>горючий сланец</v>
          </cell>
        </row>
        <row r="22">
          <cell r="Q22" t="str">
            <v>керосин</v>
          </cell>
        </row>
        <row r="23">
          <cell r="Q23" t="str">
            <v>кислородно-водородная смесь</v>
          </cell>
        </row>
        <row r="24">
          <cell r="Q24" t="str">
            <v>электроэнергия (НН)</v>
          </cell>
        </row>
        <row r="25">
          <cell r="Q25" t="str">
            <v>электроэнергия (СН1)</v>
          </cell>
        </row>
        <row r="26">
          <cell r="Q26" t="str">
            <v>электроэнергия (СН2)</v>
          </cell>
        </row>
        <row r="27">
          <cell r="Q27" t="str">
            <v>электроэнергия (ВН)</v>
          </cell>
        </row>
        <row r="28">
          <cell r="Q28" t="str">
            <v>мощность</v>
          </cell>
        </row>
        <row r="29">
          <cell r="Q29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5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 тарифа 12 г."/>
      <sheetName val="2012"/>
      <sheetName val="сверена с бухг."/>
    </sheetNames>
    <sheetDataSet>
      <sheetData sheetId="0">
        <row r="24">
          <cell r="AK24">
            <v>12869.110841919999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т №1"/>
      <sheetName val="т №2 "/>
      <sheetName val="Прил 1"/>
      <sheetName val="т №3"/>
      <sheetName val="Прил 1 к т 3"/>
      <sheetName val="т №4"/>
      <sheetName val="т №5"/>
      <sheetName val="т №6"/>
      <sheetName val="т №7"/>
      <sheetName val="Т №8"/>
      <sheetName val="т №9"/>
      <sheetName val="т №10"/>
      <sheetName val="т №11"/>
      <sheetName val="прил1Т т.11"/>
      <sheetName val="прил2Т т.11"/>
      <sheetName val="прил3 т№11"/>
      <sheetName val="т №12"/>
      <sheetName val="тN13"/>
      <sheetName val="ОС для тарифа2012Г."/>
      <sheetName val="т№14рем.кот."/>
      <sheetName val="Т №14ТРП"/>
      <sheetName val="т.№15проч."/>
      <sheetName val="т №14,15"/>
      <sheetName val="т №16"/>
      <sheetName val="т №17"/>
      <sheetName val="т №18"/>
      <sheetName val="т.N18 нов."/>
      <sheetName val="т №19"/>
      <sheetName val="т №20"/>
      <sheetName val="т №21"/>
      <sheetName val="т №22"/>
      <sheetName val="т №23Т"/>
      <sheetName val="т №24"/>
      <sheetName val="фактич.расх.12 г."/>
      <sheetName val="Лист2"/>
      <sheetName val="Лист1"/>
    </sheetNames>
    <sheetDataSet>
      <sheetData sheetId="13">
        <row r="14">
          <cell r="E14">
            <v>2087.5</v>
          </cell>
        </row>
      </sheetData>
      <sheetData sheetId="18">
        <row r="119">
          <cell r="C119">
            <v>211289.9413</v>
          </cell>
        </row>
      </sheetData>
      <sheetData sheetId="34">
        <row r="7">
          <cell r="E7">
            <v>95960.99999999999</v>
          </cell>
        </row>
        <row r="14">
          <cell r="E14">
            <v>3310.96</v>
          </cell>
        </row>
        <row r="18">
          <cell r="E18">
            <v>8543.96</v>
          </cell>
        </row>
        <row r="19">
          <cell r="E19">
            <v>9.221755327898402</v>
          </cell>
        </row>
        <row r="30">
          <cell r="E30">
            <v>10681.030999999999</v>
          </cell>
        </row>
        <row r="36">
          <cell r="E36">
            <v>3489.9505199999994</v>
          </cell>
        </row>
        <row r="39">
          <cell r="E39">
            <v>17533.68767979595</v>
          </cell>
        </row>
        <row r="46">
          <cell r="E46">
            <v>179.74</v>
          </cell>
        </row>
        <row r="48">
          <cell r="E48">
            <v>27685.44163723916</v>
          </cell>
        </row>
        <row r="65">
          <cell r="E65">
            <v>9394.115510000001</v>
          </cell>
        </row>
        <row r="73">
          <cell r="E73">
            <v>3250.559</v>
          </cell>
        </row>
        <row r="75">
          <cell r="E75">
            <v>6036.08099</v>
          </cell>
        </row>
        <row r="78">
          <cell r="E78">
            <v>12803.6</v>
          </cell>
        </row>
        <row r="79">
          <cell r="E79">
            <v>50</v>
          </cell>
        </row>
        <row r="81">
          <cell r="E81">
            <v>4929.386</v>
          </cell>
        </row>
        <row r="83">
          <cell r="E83">
            <v>6782.501473677041</v>
          </cell>
        </row>
        <row r="84">
          <cell r="E84">
            <v>5696.6196</v>
          </cell>
        </row>
        <row r="85">
          <cell r="E85">
            <v>6322.4946</v>
          </cell>
        </row>
        <row r="91">
          <cell r="E91">
            <v>481.49112</v>
          </cell>
        </row>
        <row r="92">
          <cell r="E92">
            <v>100.05</v>
          </cell>
        </row>
        <row r="93">
          <cell r="E93">
            <v>1180.7057337911162</v>
          </cell>
        </row>
        <row r="101">
          <cell r="E101">
            <v>32142.793787723564</v>
          </cell>
        </row>
        <row r="113">
          <cell r="E113">
            <v>6.85593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т №1"/>
      <sheetName val="т №2 "/>
      <sheetName val="Прил 1"/>
      <sheetName val="т №3"/>
      <sheetName val="Прил 1 к т 3"/>
      <sheetName val="т №4"/>
      <sheetName val="т №5"/>
      <sheetName val="т №6"/>
      <sheetName val="т №7"/>
      <sheetName val="Т №8"/>
      <sheetName val="т №9"/>
      <sheetName val="т №10"/>
      <sheetName val="т №11ВЕРНО"/>
      <sheetName val="прил1Т т.11"/>
      <sheetName val="прил2Т т.11"/>
      <sheetName val="прил3 т№11"/>
      <sheetName val="т №12"/>
      <sheetName val="тN13"/>
      <sheetName val="т№14рем.кот."/>
      <sheetName val="Т №14ТРП"/>
      <sheetName val="т.№15проч."/>
      <sheetName val="т №14,15"/>
      <sheetName val="т №16"/>
      <sheetName val="т №17"/>
      <sheetName val="т №18"/>
      <sheetName val="т №19"/>
      <sheetName val="т №20"/>
      <sheetName val="т №21"/>
      <sheetName val="т №22"/>
      <sheetName val="т №23Т"/>
      <sheetName val="т №24"/>
      <sheetName val="фактич.расх.10 г."/>
    </sheetNames>
    <sheetDataSet>
      <sheetData sheetId="18">
        <row r="109">
          <cell r="C109">
            <v>43926.06849000003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kseevAM@sue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arpenkoSV@suek.ru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28">
      <selection activeCell="C56" sqref="C56"/>
    </sheetView>
  </sheetViews>
  <sheetFormatPr defaultColWidth="9.140625" defaultRowHeight="15"/>
  <cols>
    <col min="2" max="2" width="22.57421875" style="0" customWidth="1"/>
    <col min="7" max="7" width="15.28125" style="0" customWidth="1"/>
  </cols>
  <sheetData>
    <row r="1" spans="1:9" ht="15">
      <c r="A1" s="248" t="s">
        <v>128</v>
      </c>
      <c r="B1" s="248"/>
      <c r="C1" s="248"/>
      <c r="D1" s="248"/>
      <c r="E1" s="248"/>
      <c r="F1" s="248"/>
      <c r="G1" s="248"/>
      <c r="H1" s="248"/>
      <c r="I1" s="248"/>
    </row>
    <row r="2" spans="1:9" ht="15">
      <c r="A2" s="248" t="s">
        <v>290</v>
      </c>
      <c r="B2" s="248"/>
      <c r="C2" s="248"/>
      <c r="D2" s="248"/>
      <c r="E2" s="248"/>
      <c r="F2" s="248"/>
      <c r="G2" s="248"/>
      <c r="H2" s="248"/>
      <c r="I2" s="248"/>
    </row>
    <row r="3" spans="1:9" ht="15">
      <c r="A3" s="248" t="s">
        <v>289</v>
      </c>
      <c r="B3" s="248"/>
      <c r="C3" s="248"/>
      <c r="D3" s="248"/>
      <c r="E3" s="248"/>
      <c r="F3" s="248"/>
      <c r="G3" s="248"/>
      <c r="H3" s="248"/>
      <c r="I3" s="248"/>
    </row>
    <row r="4" spans="1:9" ht="15">
      <c r="A4" s="248" t="s">
        <v>291</v>
      </c>
      <c r="B4" s="248"/>
      <c r="C4" s="248"/>
      <c r="D4" s="248"/>
      <c r="E4" s="248"/>
      <c r="F4" s="248"/>
      <c r="G4" s="248"/>
      <c r="H4" s="248"/>
      <c r="I4" s="248"/>
    </row>
    <row r="5" spans="1:9" ht="15">
      <c r="A5" s="248" t="s">
        <v>129</v>
      </c>
      <c r="B5" s="248"/>
      <c r="C5" s="248"/>
      <c r="D5" s="248"/>
      <c r="E5" s="248"/>
      <c r="F5" s="248"/>
      <c r="G5" s="248"/>
      <c r="H5" s="248"/>
      <c r="I5" s="248"/>
    </row>
    <row r="7" spans="1:10" ht="15">
      <c r="A7" s="250" t="s">
        <v>180</v>
      </c>
      <c r="B7" s="251"/>
      <c r="C7" s="251"/>
      <c r="D7" s="251"/>
      <c r="E7" s="251"/>
      <c r="F7" s="251"/>
      <c r="G7" s="251"/>
      <c r="H7" s="251"/>
      <c r="I7" s="252"/>
      <c r="J7" s="35"/>
    </row>
    <row r="8" spans="1:10" ht="15">
      <c r="A8" s="253" t="s">
        <v>181</v>
      </c>
      <c r="B8" s="254"/>
      <c r="C8" s="254"/>
      <c r="D8" s="254"/>
      <c r="E8" s="254"/>
      <c r="F8" s="254"/>
      <c r="G8" s="254"/>
      <c r="H8" s="254"/>
      <c r="I8" s="255"/>
      <c r="J8" s="35"/>
    </row>
    <row r="9" spans="1:4" ht="15">
      <c r="A9" s="220" t="s">
        <v>130</v>
      </c>
      <c r="B9" s="249"/>
      <c r="C9" s="249"/>
      <c r="D9" s="221"/>
    </row>
    <row r="10" spans="1:4" ht="15">
      <c r="A10" s="245" t="s">
        <v>131</v>
      </c>
      <c r="B10" s="246"/>
      <c r="C10" s="246"/>
      <c r="D10" s="247"/>
    </row>
    <row r="11" spans="1:9" ht="15">
      <c r="A11" s="227" t="s">
        <v>132</v>
      </c>
      <c r="B11" s="228"/>
      <c r="C11" s="227">
        <v>2012</v>
      </c>
      <c r="D11" s="228"/>
      <c r="E11" s="227" t="s">
        <v>133</v>
      </c>
      <c r="F11" s="229"/>
      <c r="G11" s="228"/>
      <c r="H11" s="227">
        <v>0</v>
      </c>
      <c r="I11" s="228"/>
    </row>
    <row r="12" spans="1:9" ht="15">
      <c r="A12" s="230"/>
      <c r="B12" s="231"/>
      <c r="C12" s="230"/>
      <c r="D12" s="231"/>
      <c r="E12" s="230"/>
      <c r="F12" s="232"/>
      <c r="G12" s="231"/>
      <c r="H12" s="230"/>
      <c r="I12" s="231"/>
    </row>
    <row r="13" spans="1:9" ht="15">
      <c r="A13" s="227" t="s">
        <v>134</v>
      </c>
      <c r="B13" s="228"/>
      <c r="C13" s="227" t="s">
        <v>135</v>
      </c>
      <c r="D13" s="228"/>
      <c r="E13" s="227" t="s">
        <v>136</v>
      </c>
      <c r="F13" s="229"/>
      <c r="G13" s="228"/>
      <c r="H13" s="227" t="s">
        <v>330</v>
      </c>
      <c r="I13" s="228"/>
    </row>
    <row r="14" spans="1:9" ht="15">
      <c r="A14" s="222" t="s">
        <v>137</v>
      </c>
      <c r="B14" s="223"/>
      <c r="C14" s="222"/>
      <c r="D14" s="223"/>
      <c r="E14" s="222"/>
      <c r="F14" s="217"/>
      <c r="G14" s="223"/>
      <c r="H14" s="222"/>
      <c r="I14" s="223"/>
    </row>
    <row r="15" spans="1:9" ht="15">
      <c r="A15" s="230" t="s">
        <v>138</v>
      </c>
      <c r="B15" s="231"/>
      <c r="C15" s="230"/>
      <c r="D15" s="231"/>
      <c r="E15" s="230"/>
      <c r="F15" s="232"/>
      <c r="G15" s="231"/>
      <c r="H15" s="230"/>
      <c r="I15" s="231"/>
    </row>
    <row r="16" spans="1:7" ht="15">
      <c r="A16" s="227" t="s">
        <v>139</v>
      </c>
      <c r="B16" s="228"/>
      <c r="C16" s="227" t="s">
        <v>140</v>
      </c>
      <c r="D16" s="229"/>
      <c r="E16" s="229"/>
      <c r="F16" s="229"/>
      <c r="G16" s="228"/>
    </row>
    <row r="17" spans="1:7" ht="15">
      <c r="A17" s="230"/>
      <c r="B17" s="231"/>
      <c r="C17" s="230"/>
      <c r="D17" s="232"/>
      <c r="E17" s="232"/>
      <c r="F17" s="232"/>
      <c r="G17" s="231"/>
    </row>
    <row r="18" spans="1:9" ht="15">
      <c r="A18" s="227" t="s">
        <v>141</v>
      </c>
      <c r="B18" s="229"/>
      <c r="C18" s="227">
        <v>2710001186</v>
      </c>
      <c r="D18" s="228"/>
      <c r="E18" s="227"/>
      <c r="F18" s="229"/>
      <c r="G18" s="228"/>
      <c r="H18" s="229" t="s">
        <v>142</v>
      </c>
      <c r="I18" s="228"/>
    </row>
    <row r="19" spans="1:9" ht="15">
      <c r="A19" s="230"/>
      <c r="B19" s="232"/>
      <c r="C19" s="230"/>
      <c r="D19" s="231"/>
      <c r="E19" s="222"/>
      <c r="F19" s="217"/>
      <c r="G19" s="223"/>
      <c r="H19" s="75" t="s">
        <v>143</v>
      </c>
      <c r="I19" s="37"/>
    </row>
    <row r="20" spans="1:9" ht="15">
      <c r="A20" s="227" t="s">
        <v>144</v>
      </c>
      <c r="B20" s="229"/>
      <c r="C20" s="227">
        <v>271001001</v>
      </c>
      <c r="D20" s="228"/>
      <c r="E20" s="222"/>
      <c r="F20" s="217"/>
      <c r="G20" s="223"/>
      <c r="H20" s="229" t="s">
        <v>135</v>
      </c>
      <c r="I20" s="228"/>
    </row>
    <row r="21" spans="1:9" ht="15">
      <c r="A21" s="230"/>
      <c r="B21" s="232"/>
      <c r="C21" s="230"/>
      <c r="D21" s="231"/>
      <c r="E21" s="230"/>
      <c r="F21" s="232"/>
      <c r="G21" s="231"/>
      <c r="H21" s="232"/>
      <c r="I21" s="231"/>
    </row>
    <row r="22" spans="1:9" ht="15">
      <c r="A22" s="227" t="s">
        <v>145</v>
      </c>
      <c r="B22" s="229"/>
      <c r="C22" s="212" t="s">
        <v>183</v>
      </c>
      <c r="D22" s="234"/>
      <c r="E22" s="234"/>
      <c r="F22" s="234"/>
      <c r="G22" s="235"/>
      <c r="H22" s="236" t="s">
        <v>292</v>
      </c>
      <c r="I22" s="237"/>
    </row>
    <row r="23" spans="1:9" ht="15">
      <c r="A23" s="222"/>
      <c r="B23" s="217"/>
      <c r="C23" s="240" t="s">
        <v>182</v>
      </c>
      <c r="D23" s="241"/>
      <c r="E23" s="241"/>
      <c r="F23" s="241"/>
      <c r="G23" s="242"/>
      <c r="H23" s="243" t="s">
        <v>293</v>
      </c>
      <c r="I23" s="244"/>
    </row>
    <row r="24" spans="1:9" ht="15">
      <c r="A24" s="230"/>
      <c r="B24" s="232"/>
      <c r="C24" s="213"/>
      <c r="D24" s="214"/>
      <c r="E24" s="214"/>
      <c r="F24" s="214"/>
      <c r="G24" s="211"/>
      <c r="H24" s="238" t="s">
        <v>294</v>
      </c>
      <c r="I24" s="239"/>
    </row>
    <row r="25" spans="1:9" ht="15">
      <c r="A25" s="73"/>
      <c r="B25" s="74"/>
      <c r="C25" s="41"/>
      <c r="D25" s="42"/>
      <c r="E25" s="42"/>
      <c r="F25" s="42"/>
      <c r="G25" s="43"/>
      <c r="H25" s="218" t="s">
        <v>295</v>
      </c>
      <c r="I25" s="219"/>
    </row>
    <row r="26" spans="1:9" ht="15">
      <c r="A26" s="36"/>
      <c r="B26" s="37"/>
      <c r="C26" s="36"/>
      <c r="D26" s="75"/>
      <c r="E26" s="75"/>
      <c r="F26" s="75"/>
      <c r="G26" s="37"/>
      <c r="H26" s="220"/>
      <c r="I26" s="221"/>
    </row>
    <row r="27" spans="1:7" ht="15">
      <c r="A27" s="227" t="s">
        <v>146</v>
      </c>
      <c r="B27" s="228"/>
      <c r="C27" s="227" t="s">
        <v>147</v>
      </c>
      <c r="D27" s="228"/>
      <c r="E27" s="227" t="s">
        <v>148</v>
      </c>
      <c r="F27" s="229"/>
      <c r="G27" s="228"/>
    </row>
    <row r="28" spans="1:7" ht="15">
      <c r="A28" s="230"/>
      <c r="B28" s="231"/>
      <c r="C28" s="230" t="s">
        <v>149</v>
      </c>
      <c r="D28" s="231"/>
      <c r="E28" s="230"/>
      <c r="F28" s="232"/>
      <c r="G28" s="231"/>
    </row>
    <row r="29" spans="1:7" ht="15">
      <c r="A29" s="227" t="s">
        <v>150</v>
      </c>
      <c r="B29" s="228"/>
      <c r="C29" s="227" t="s">
        <v>147</v>
      </c>
      <c r="D29" s="228"/>
      <c r="E29" s="226" t="s">
        <v>151</v>
      </c>
      <c r="F29" s="224"/>
      <c r="G29" s="225"/>
    </row>
    <row r="30" spans="1:7" ht="15">
      <c r="A30" s="230"/>
      <c r="B30" s="231"/>
      <c r="C30" s="230" t="s">
        <v>152</v>
      </c>
      <c r="D30" s="231"/>
      <c r="E30" s="226">
        <v>8614151</v>
      </c>
      <c r="F30" s="224"/>
      <c r="G30" s="225"/>
    </row>
    <row r="31" spans="1:7" ht="15">
      <c r="A31" s="227" t="s">
        <v>153</v>
      </c>
      <c r="B31" s="229"/>
      <c r="C31" s="229"/>
      <c r="D31" s="228"/>
      <c r="E31" s="227" t="s">
        <v>154</v>
      </c>
      <c r="F31" s="229"/>
      <c r="G31" s="228"/>
    </row>
    <row r="32" spans="1:7" ht="15">
      <c r="A32" s="222"/>
      <c r="B32" s="217"/>
      <c r="C32" s="217"/>
      <c r="D32" s="223"/>
      <c r="E32" s="222" t="s">
        <v>155</v>
      </c>
      <c r="F32" s="217"/>
      <c r="G32" s="223"/>
    </row>
    <row r="33" spans="1:7" ht="15">
      <c r="A33" s="222"/>
      <c r="B33" s="217"/>
      <c r="C33" s="217"/>
      <c r="D33" s="223"/>
      <c r="E33" s="222" t="s">
        <v>156</v>
      </c>
      <c r="F33" s="217"/>
      <c r="G33" s="223"/>
    </row>
    <row r="34" spans="1:7" ht="15">
      <c r="A34" s="222"/>
      <c r="B34" s="217"/>
      <c r="C34" s="217"/>
      <c r="D34" s="223"/>
      <c r="E34" s="222" t="s">
        <v>157</v>
      </c>
      <c r="F34" s="217"/>
      <c r="G34" s="223"/>
    </row>
    <row r="35" spans="1:7" ht="15">
      <c r="A35" s="230"/>
      <c r="B35" s="232"/>
      <c r="C35" s="232"/>
      <c r="D35" s="231"/>
      <c r="E35" s="230" t="s">
        <v>158</v>
      </c>
      <c r="F35" s="232"/>
      <c r="G35" s="231"/>
    </row>
    <row r="36" spans="1:7" ht="15">
      <c r="A36" s="227" t="s">
        <v>159</v>
      </c>
      <c r="B36" s="229"/>
      <c r="C36" s="229"/>
      <c r="D36" s="228"/>
      <c r="E36" s="227" t="s">
        <v>154</v>
      </c>
      <c r="F36" s="229"/>
      <c r="G36" s="228"/>
    </row>
    <row r="37" spans="1:7" ht="15">
      <c r="A37" s="222"/>
      <c r="B37" s="217"/>
      <c r="C37" s="217"/>
      <c r="D37" s="223"/>
      <c r="E37" s="222" t="s">
        <v>155</v>
      </c>
      <c r="F37" s="217"/>
      <c r="G37" s="223"/>
    </row>
    <row r="38" spans="1:7" ht="15">
      <c r="A38" s="222"/>
      <c r="B38" s="217"/>
      <c r="C38" s="217"/>
      <c r="D38" s="223"/>
      <c r="E38" s="222" t="s">
        <v>156</v>
      </c>
      <c r="F38" s="217"/>
      <c r="G38" s="223"/>
    </row>
    <row r="39" spans="1:7" ht="15">
      <c r="A39" s="222"/>
      <c r="B39" s="217"/>
      <c r="C39" s="217"/>
      <c r="D39" s="223"/>
      <c r="E39" s="222" t="s">
        <v>157</v>
      </c>
      <c r="F39" s="217"/>
      <c r="G39" s="223"/>
    </row>
    <row r="40" spans="1:7" ht="15">
      <c r="A40" s="230"/>
      <c r="B40" s="232"/>
      <c r="C40" s="232"/>
      <c r="D40" s="231"/>
      <c r="E40" s="230" t="s">
        <v>158</v>
      </c>
      <c r="F40" s="232"/>
      <c r="G40" s="231"/>
    </row>
    <row r="41" spans="1:7" ht="15">
      <c r="A41" s="227" t="s">
        <v>160</v>
      </c>
      <c r="B41" s="228"/>
      <c r="C41" s="227" t="s">
        <v>161</v>
      </c>
      <c r="D41" s="228"/>
      <c r="E41" s="227" t="s">
        <v>162</v>
      </c>
      <c r="F41" s="229"/>
      <c r="G41" s="228"/>
    </row>
    <row r="42" spans="1:7" ht="15">
      <c r="A42" s="222"/>
      <c r="B42" s="223"/>
      <c r="C42" s="230" t="s">
        <v>163</v>
      </c>
      <c r="D42" s="231"/>
      <c r="E42" s="230" t="s">
        <v>164</v>
      </c>
      <c r="F42" s="232"/>
      <c r="G42" s="231"/>
    </row>
    <row r="43" spans="1:7" ht="15">
      <c r="A43" s="230"/>
      <c r="B43" s="231"/>
      <c r="C43" s="226" t="s">
        <v>165</v>
      </c>
      <c r="D43" s="225"/>
      <c r="E43" s="226" t="s">
        <v>166</v>
      </c>
      <c r="F43" s="224"/>
      <c r="G43" s="225"/>
    </row>
    <row r="44" spans="1:7" ht="15">
      <c r="A44" s="227" t="s">
        <v>167</v>
      </c>
      <c r="B44" s="228"/>
      <c r="C44" s="227" t="s">
        <v>161</v>
      </c>
      <c r="D44" s="228"/>
      <c r="E44" s="227" t="s">
        <v>168</v>
      </c>
      <c r="F44" s="229"/>
      <c r="G44" s="228"/>
    </row>
    <row r="45" spans="1:7" ht="15">
      <c r="A45" s="222"/>
      <c r="B45" s="223"/>
      <c r="C45" s="230" t="s">
        <v>163</v>
      </c>
      <c r="D45" s="231"/>
      <c r="E45" s="230" t="s">
        <v>169</v>
      </c>
      <c r="F45" s="232"/>
      <c r="G45" s="231"/>
    </row>
    <row r="46" spans="1:7" ht="15">
      <c r="A46" s="222"/>
      <c r="B46" s="223"/>
      <c r="C46" s="226" t="s">
        <v>165</v>
      </c>
      <c r="D46" s="225"/>
      <c r="E46" s="226" t="s">
        <v>170</v>
      </c>
      <c r="F46" s="224"/>
      <c r="G46" s="225"/>
    </row>
    <row r="47" spans="1:7" ht="15">
      <c r="A47" s="227" t="s">
        <v>171</v>
      </c>
      <c r="B47" s="228"/>
      <c r="C47" s="229" t="s">
        <v>161</v>
      </c>
      <c r="D47" s="228"/>
      <c r="E47" s="227" t="s">
        <v>172</v>
      </c>
      <c r="F47" s="229"/>
      <c r="G47" s="228"/>
    </row>
    <row r="48" spans="1:7" ht="15">
      <c r="A48" s="222" t="s">
        <v>173</v>
      </c>
      <c r="B48" s="223"/>
      <c r="C48" s="232" t="s">
        <v>163</v>
      </c>
      <c r="D48" s="231"/>
      <c r="E48" s="230" t="s">
        <v>174</v>
      </c>
      <c r="F48" s="232"/>
      <c r="G48" s="231"/>
    </row>
    <row r="49" spans="1:7" ht="15">
      <c r="A49" s="222" t="s">
        <v>175</v>
      </c>
      <c r="B49" s="223"/>
      <c r="C49" s="224" t="s">
        <v>297</v>
      </c>
      <c r="D49" s="225"/>
      <c r="E49" s="226" t="s">
        <v>176</v>
      </c>
      <c r="F49" s="224"/>
      <c r="G49" s="225"/>
    </row>
    <row r="50" spans="1:7" ht="15">
      <c r="A50" s="39"/>
      <c r="B50" s="40"/>
      <c r="C50" s="224" t="s">
        <v>296</v>
      </c>
      <c r="D50" s="225"/>
      <c r="E50" s="226" t="s">
        <v>177</v>
      </c>
      <c r="F50" s="224"/>
      <c r="G50" s="225"/>
    </row>
    <row r="51" spans="1:7" ht="15">
      <c r="A51" s="36"/>
      <c r="B51" s="37"/>
      <c r="C51" s="226" t="s">
        <v>178</v>
      </c>
      <c r="D51" s="225"/>
      <c r="E51" s="233" t="s">
        <v>179</v>
      </c>
      <c r="F51" s="215"/>
      <c r="G51" s="216"/>
    </row>
  </sheetData>
  <sheetProtection/>
  <mergeCells count="84">
    <mergeCell ref="A9:D9"/>
    <mergeCell ref="A7:I7"/>
    <mergeCell ref="A8:I8"/>
    <mergeCell ref="A4:I4"/>
    <mergeCell ref="A1:I1"/>
    <mergeCell ref="A2:I2"/>
    <mergeCell ref="A3:I3"/>
    <mergeCell ref="A5:I5"/>
    <mergeCell ref="H11:I12"/>
    <mergeCell ref="A13:B13"/>
    <mergeCell ref="C13:D15"/>
    <mergeCell ref="E13:G15"/>
    <mergeCell ref="H13:I15"/>
    <mergeCell ref="A14:B14"/>
    <mergeCell ref="A15:B15"/>
    <mergeCell ref="A10:D10"/>
    <mergeCell ref="A11:B12"/>
    <mergeCell ref="C11:D12"/>
    <mergeCell ref="E11:G12"/>
    <mergeCell ref="A16:B17"/>
    <mergeCell ref="C16:G17"/>
    <mergeCell ref="A18:B19"/>
    <mergeCell ref="C18:D19"/>
    <mergeCell ref="E18:G21"/>
    <mergeCell ref="A22:B24"/>
    <mergeCell ref="C24:G24"/>
    <mergeCell ref="C22:G22"/>
    <mergeCell ref="H22:I22"/>
    <mergeCell ref="H24:I24"/>
    <mergeCell ref="C23:G23"/>
    <mergeCell ref="H23:I23"/>
    <mergeCell ref="H18:I18"/>
    <mergeCell ref="A20:B21"/>
    <mergeCell ref="C20:D21"/>
    <mergeCell ref="H20:I21"/>
    <mergeCell ref="A29:B30"/>
    <mergeCell ref="C29:D29"/>
    <mergeCell ref="E29:G29"/>
    <mergeCell ref="C30:D30"/>
    <mergeCell ref="E30:G30"/>
    <mergeCell ref="A27:B28"/>
    <mergeCell ref="C27:D27"/>
    <mergeCell ref="E27:G28"/>
    <mergeCell ref="C28:D28"/>
    <mergeCell ref="A31:D35"/>
    <mergeCell ref="E31:G31"/>
    <mergeCell ref="E32:G32"/>
    <mergeCell ref="E33:G33"/>
    <mergeCell ref="E34:G34"/>
    <mergeCell ref="E35:G35"/>
    <mergeCell ref="A36:D40"/>
    <mergeCell ref="E36:G36"/>
    <mergeCell ref="E37:G37"/>
    <mergeCell ref="E38:G38"/>
    <mergeCell ref="E39:G39"/>
    <mergeCell ref="E40:G40"/>
    <mergeCell ref="A47:B47"/>
    <mergeCell ref="C47:D47"/>
    <mergeCell ref="E47:G47"/>
    <mergeCell ref="A48:B48"/>
    <mergeCell ref="C48:D48"/>
    <mergeCell ref="E48:G48"/>
    <mergeCell ref="C50:D50"/>
    <mergeCell ref="E50:G50"/>
    <mergeCell ref="C51:D51"/>
    <mergeCell ref="E51:G51"/>
    <mergeCell ref="E46:G46"/>
    <mergeCell ref="A41:B43"/>
    <mergeCell ref="C41:D41"/>
    <mergeCell ref="E41:G41"/>
    <mergeCell ref="C42:D42"/>
    <mergeCell ref="E42:G42"/>
    <mergeCell ref="C43:D43"/>
    <mergeCell ref="E43:G43"/>
    <mergeCell ref="H25:I26"/>
    <mergeCell ref="A49:B49"/>
    <mergeCell ref="C49:D49"/>
    <mergeCell ref="E49:G49"/>
    <mergeCell ref="A44:B46"/>
    <mergeCell ref="C44:D44"/>
    <mergeCell ref="E44:G44"/>
    <mergeCell ref="C45:D45"/>
    <mergeCell ref="E45:G45"/>
    <mergeCell ref="C46:D46"/>
  </mergeCells>
  <hyperlinks>
    <hyperlink ref="E51" r:id="rId1" display="AlekseevAM@suek.ru"/>
  </hyperlinks>
  <printOptions/>
  <pageMargins left="0" right="0" top="0.7480314960629921" bottom="0.7480314960629921" header="0.31496062992125984" footer="0.31496062992125984"/>
  <pageSetup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8"/>
  <sheetViews>
    <sheetView zoomScalePageLayoutView="0" workbookViewId="0" topLeftCell="C1">
      <selection activeCell="R10" sqref="R10"/>
    </sheetView>
  </sheetViews>
  <sheetFormatPr defaultColWidth="9.140625" defaultRowHeight="15"/>
  <cols>
    <col min="1" max="1" width="7.57421875" style="0" customWidth="1"/>
    <col min="2" max="2" width="28.28125" style="0" customWidth="1"/>
    <col min="3" max="3" width="19.28125" style="0" customWidth="1"/>
    <col min="4" max="4" width="8.421875" style="0" customWidth="1"/>
    <col min="5" max="5" width="8.28125" style="0" customWidth="1"/>
    <col min="6" max="6" width="7.28125" style="0" customWidth="1"/>
    <col min="7" max="7" width="7.57421875" style="0" customWidth="1"/>
    <col min="8" max="9" width="8.00390625" style="0" customWidth="1"/>
    <col min="10" max="10" width="8.421875" style="0" customWidth="1"/>
    <col min="11" max="11" width="7.28125" style="0" customWidth="1"/>
    <col min="12" max="12" width="8.00390625" style="0" customWidth="1"/>
    <col min="14" max="14" width="7.57421875" style="0" customWidth="1"/>
    <col min="15" max="15" width="8.00390625" style="0" customWidth="1"/>
    <col min="16" max="17" width="11.28125" style="0" customWidth="1"/>
    <col min="18" max="18" width="16.28125" style="0" customWidth="1"/>
    <col min="19" max="19" width="13.7109375" style="0" customWidth="1"/>
    <col min="20" max="20" width="18.57421875" style="0" customWidth="1"/>
  </cols>
  <sheetData>
    <row r="2" spans="1:20" ht="15">
      <c r="A2" s="264" t="s">
        <v>365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6"/>
    </row>
    <row r="3" ht="15.75" thickBot="1"/>
    <row r="4" spans="1:20" ht="15">
      <c r="A4" s="283" t="s">
        <v>0</v>
      </c>
      <c r="B4" s="286" t="s">
        <v>342</v>
      </c>
      <c r="C4" s="287"/>
      <c r="D4" s="290" t="s">
        <v>343</v>
      </c>
      <c r="E4" s="291"/>
      <c r="F4" s="292"/>
      <c r="G4" s="293" t="s">
        <v>344</v>
      </c>
      <c r="H4" s="293"/>
      <c r="I4" s="293"/>
      <c r="J4" s="293" t="s">
        <v>345</v>
      </c>
      <c r="K4" s="293"/>
      <c r="L4" s="293"/>
      <c r="M4" s="290" t="s">
        <v>346</v>
      </c>
      <c r="N4" s="294"/>
      <c r="O4" s="295"/>
      <c r="P4" s="275" t="s">
        <v>347</v>
      </c>
      <c r="Q4" s="275" t="s">
        <v>348</v>
      </c>
      <c r="R4" s="275" t="s">
        <v>349</v>
      </c>
      <c r="S4" s="275" t="s">
        <v>350</v>
      </c>
      <c r="T4" s="278" t="s">
        <v>351</v>
      </c>
    </row>
    <row r="5" spans="1:20" ht="15">
      <c r="A5" s="284"/>
      <c r="B5" s="288"/>
      <c r="C5" s="289"/>
      <c r="D5" s="281" t="s">
        <v>352</v>
      </c>
      <c r="E5" s="281" t="s">
        <v>353</v>
      </c>
      <c r="F5" s="281"/>
      <c r="G5" s="281" t="s">
        <v>352</v>
      </c>
      <c r="H5" s="281" t="s">
        <v>353</v>
      </c>
      <c r="I5" s="281"/>
      <c r="J5" s="281" t="s">
        <v>352</v>
      </c>
      <c r="K5" s="281" t="s">
        <v>353</v>
      </c>
      <c r="L5" s="281"/>
      <c r="M5" s="281" t="s">
        <v>352</v>
      </c>
      <c r="N5" s="281" t="s">
        <v>353</v>
      </c>
      <c r="O5" s="296"/>
      <c r="P5" s="276"/>
      <c r="Q5" s="276"/>
      <c r="R5" s="276"/>
      <c r="S5" s="276"/>
      <c r="T5" s="279"/>
    </row>
    <row r="6" spans="1:20" ht="102" thickBot="1">
      <c r="A6" s="285"/>
      <c r="B6" s="288"/>
      <c r="C6" s="289"/>
      <c r="D6" s="282"/>
      <c r="E6" s="136" t="s">
        <v>354</v>
      </c>
      <c r="F6" s="137" t="s">
        <v>355</v>
      </c>
      <c r="G6" s="282"/>
      <c r="H6" s="136" t="s">
        <v>354</v>
      </c>
      <c r="I6" s="137" t="s">
        <v>355</v>
      </c>
      <c r="J6" s="282"/>
      <c r="K6" s="136" t="s">
        <v>354</v>
      </c>
      <c r="L6" s="137" t="s">
        <v>355</v>
      </c>
      <c r="M6" s="282"/>
      <c r="N6" s="136" t="s">
        <v>354</v>
      </c>
      <c r="O6" s="137" t="s">
        <v>355</v>
      </c>
      <c r="P6" s="277"/>
      <c r="Q6" s="277"/>
      <c r="R6" s="277"/>
      <c r="S6" s="277"/>
      <c r="T6" s="280"/>
    </row>
    <row r="7" spans="1:20" ht="15.75" thickBot="1">
      <c r="A7" s="138">
        <v>1</v>
      </c>
      <c r="B7" s="270">
        <v>2</v>
      </c>
      <c r="C7" s="271"/>
      <c r="D7" s="139">
        <v>3</v>
      </c>
      <c r="E7" s="139">
        <v>4</v>
      </c>
      <c r="F7" s="139">
        <v>5</v>
      </c>
      <c r="G7" s="139">
        <v>6</v>
      </c>
      <c r="H7" s="139">
        <v>7</v>
      </c>
      <c r="I7" s="139">
        <v>8</v>
      </c>
      <c r="J7" s="139">
        <v>9</v>
      </c>
      <c r="K7" s="139">
        <v>10</v>
      </c>
      <c r="L7" s="139">
        <v>11</v>
      </c>
      <c r="M7" s="139">
        <v>12</v>
      </c>
      <c r="N7" s="139">
        <v>13</v>
      </c>
      <c r="O7" s="139">
        <v>14</v>
      </c>
      <c r="P7" s="139">
        <v>15</v>
      </c>
      <c r="Q7" s="139">
        <v>16</v>
      </c>
      <c r="R7" s="139">
        <v>17</v>
      </c>
      <c r="S7" s="139">
        <v>18</v>
      </c>
      <c r="T7" s="140">
        <v>19</v>
      </c>
    </row>
    <row r="8" spans="1:20" ht="15" customHeight="1">
      <c r="A8" s="267" t="s">
        <v>368</v>
      </c>
      <c r="B8" s="272" t="s">
        <v>356</v>
      </c>
      <c r="C8" s="202" t="s">
        <v>357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5"/>
      <c r="P8" s="146"/>
      <c r="Q8" s="146"/>
      <c r="R8" s="147"/>
      <c r="S8" s="148"/>
      <c r="T8" s="149"/>
    </row>
    <row r="9" spans="1:20" ht="51" customHeight="1">
      <c r="A9" s="268"/>
      <c r="B9" s="273"/>
      <c r="C9" s="202" t="s">
        <v>358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5"/>
      <c r="P9" s="146"/>
      <c r="Q9" s="146"/>
      <c r="R9" s="147"/>
      <c r="S9" s="148"/>
      <c r="T9" s="149"/>
    </row>
    <row r="10" spans="1:20" ht="12" customHeight="1">
      <c r="A10" s="203"/>
      <c r="B10" s="204" t="s">
        <v>65</v>
      </c>
      <c r="C10" s="204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1"/>
      <c r="P10" s="152"/>
      <c r="Q10" s="152"/>
      <c r="R10" s="147"/>
      <c r="S10" s="148"/>
      <c r="T10" s="205"/>
    </row>
    <row r="11" spans="1:20" ht="81" customHeight="1">
      <c r="A11" s="258" t="s">
        <v>8</v>
      </c>
      <c r="B11" s="269" t="s">
        <v>382</v>
      </c>
      <c r="C11" s="202" t="s">
        <v>357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>
        <v>1179.2</v>
      </c>
      <c r="N11" s="150"/>
      <c r="O11" s="151"/>
      <c r="P11" s="152">
        <v>40909</v>
      </c>
      <c r="Q11" s="152">
        <v>41090</v>
      </c>
      <c r="R11" s="147" t="s">
        <v>359</v>
      </c>
      <c r="S11" s="148" t="s">
        <v>360</v>
      </c>
      <c r="T11" s="201" t="s">
        <v>381</v>
      </c>
    </row>
    <row r="12" spans="1:20" ht="15" customHeight="1">
      <c r="A12" s="259"/>
      <c r="B12" s="269"/>
      <c r="C12" s="202" t="s">
        <v>358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1"/>
      <c r="P12" s="152"/>
      <c r="Q12" s="152"/>
      <c r="R12" s="153"/>
      <c r="S12" s="154"/>
      <c r="T12" s="155"/>
    </row>
    <row r="13" spans="1:20" ht="69.75" customHeight="1">
      <c r="A13" s="258" t="s">
        <v>383</v>
      </c>
      <c r="B13" s="274" t="s">
        <v>382</v>
      </c>
      <c r="C13" s="202" t="s">
        <v>357</v>
      </c>
      <c r="D13" s="150"/>
      <c r="E13" s="150"/>
      <c r="F13" s="150"/>
      <c r="G13" s="150"/>
      <c r="H13" s="150"/>
      <c r="I13" s="150"/>
      <c r="J13" s="150"/>
      <c r="K13" s="150"/>
      <c r="L13" s="150"/>
      <c r="M13" s="144">
        <v>1213.44</v>
      </c>
      <c r="N13" s="144"/>
      <c r="O13" s="145"/>
      <c r="P13" s="146">
        <v>41091</v>
      </c>
      <c r="Q13" s="146">
        <v>41152</v>
      </c>
      <c r="R13" s="147" t="s">
        <v>359</v>
      </c>
      <c r="S13" s="148" t="s">
        <v>360</v>
      </c>
      <c r="T13" s="201" t="s">
        <v>381</v>
      </c>
    </row>
    <row r="14" spans="1:20" ht="15">
      <c r="A14" s="259"/>
      <c r="B14" s="274"/>
      <c r="C14" s="202" t="s">
        <v>358</v>
      </c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1"/>
      <c r="P14" s="152"/>
      <c r="Q14" s="152"/>
      <c r="R14" s="153"/>
      <c r="S14" s="154"/>
      <c r="T14" s="155"/>
    </row>
    <row r="15" spans="1:20" ht="15">
      <c r="A15" s="203"/>
      <c r="B15" s="204" t="s">
        <v>65</v>
      </c>
      <c r="C15" s="204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1"/>
      <c r="P15" s="152"/>
      <c r="Q15" s="152"/>
      <c r="R15" s="153"/>
      <c r="S15" s="154"/>
      <c r="T15" s="155"/>
    </row>
    <row r="16" spans="1:20" ht="15">
      <c r="A16" s="258" t="s">
        <v>5</v>
      </c>
      <c r="B16" s="263" t="s">
        <v>384</v>
      </c>
      <c r="C16" s="202" t="s">
        <v>357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1"/>
      <c r="P16" s="152"/>
      <c r="Q16" s="152"/>
      <c r="R16" s="153"/>
      <c r="S16" s="154"/>
      <c r="T16" s="155"/>
    </row>
    <row r="17" spans="1:20" ht="15">
      <c r="A17" s="259"/>
      <c r="B17" s="263"/>
      <c r="C17" s="202" t="s">
        <v>358</v>
      </c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1"/>
      <c r="P17" s="152"/>
      <c r="Q17" s="152"/>
      <c r="R17" s="153"/>
      <c r="S17" s="154"/>
      <c r="T17" s="155"/>
    </row>
    <row r="18" spans="1:20" ht="15">
      <c r="A18" s="258" t="s">
        <v>18</v>
      </c>
      <c r="B18" s="262" t="s">
        <v>361</v>
      </c>
      <c r="C18" s="202" t="s">
        <v>357</v>
      </c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1"/>
      <c r="P18" s="152"/>
      <c r="Q18" s="152"/>
      <c r="R18" s="153"/>
      <c r="S18" s="154"/>
      <c r="T18" s="155"/>
    </row>
    <row r="19" spans="1:20" ht="15">
      <c r="A19" s="259"/>
      <c r="B19" s="262"/>
      <c r="C19" s="202" t="s">
        <v>358</v>
      </c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1"/>
      <c r="P19" s="152"/>
      <c r="Q19" s="152"/>
      <c r="R19" s="153"/>
      <c r="S19" s="154"/>
      <c r="T19" s="155"/>
    </row>
    <row r="20" spans="1:20" ht="15">
      <c r="A20" s="258" t="s">
        <v>20</v>
      </c>
      <c r="B20" s="262" t="s">
        <v>362</v>
      </c>
      <c r="C20" s="202" t="s">
        <v>357</v>
      </c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1"/>
      <c r="P20" s="152"/>
      <c r="Q20" s="152"/>
      <c r="R20" s="153"/>
      <c r="S20" s="154"/>
      <c r="T20" s="155"/>
    </row>
    <row r="21" spans="1:20" ht="15">
      <c r="A21" s="259"/>
      <c r="B21" s="262"/>
      <c r="C21" s="202" t="s">
        <v>358</v>
      </c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1"/>
      <c r="P21" s="152"/>
      <c r="Q21" s="152"/>
      <c r="R21" s="153"/>
      <c r="S21" s="154"/>
      <c r="T21" s="155"/>
    </row>
    <row r="22" spans="1:20" ht="15" customHeight="1">
      <c r="A22" s="258" t="s">
        <v>30</v>
      </c>
      <c r="B22" s="262" t="s">
        <v>363</v>
      </c>
      <c r="C22" s="202" t="s">
        <v>357</v>
      </c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1"/>
      <c r="P22" s="152"/>
      <c r="Q22" s="152"/>
      <c r="R22" s="153"/>
      <c r="S22" s="154"/>
      <c r="T22" s="155"/>
    </row>
    <row r="23" spans="1:20" ht="15">
      <c r="A23" s="259"/>
      <c r="B23" s="262"/>
      <c r="C23" s="202" t="s">
        <v>358</v>
      </c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1"/>
      <c r="P23" s="152"/>
      <c r="Q23" s="152"/>
      <c r="R23" s="153"/>
      <c r="S23" s="154"/>
      <c r="T23" s="155"/>
    </row>
    <row r="24" spans="1:20" ht="27" customHeight="1">
      <c r="A24" s="258" t="s">
        <v>38</v>
      </c>
      <c r="B24" s="262" t="s">
        <v>364</v>
      </c>
      <c r="C24" s="202" t="s">
        <v>357</v>
      </c>
      <c r="D24" s="150"/>
      <c r="E24" s="150"/>
      <c r="F24" s="150"/>
      <c r="G24" s="150"/>
      <c r="H24" s="150"/>
      <c r="I24" s="150"/>
      <c r="J24" s="150"/>
      <c r="K24" s="150"/>
      <c r="L24" s="150"/>
      <c r="M24" s="144"/>
      <c r="N24" s="144"/>
      <c r="O24" s="145"/>
      <c r="P24" s="146"/>
      <c r="Q24" s="146"/>
      <c r="R24" s="147"/>
      <c r="S24" s="148"/>
      <c r="T24" s="205"/>
    </row>
    <row r="25" spans="1:20" ht="15" hidden="1">
      <c r="A25" s="259"/>
      <c r="B25" s="262"/>
      <c r="C25" s="202" t="s">
        <v>358</v>
      </c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1"/>
      <c r="P25" s="146"/>
      <c r="Q25" s="146"/>
      <c r="R25" s="147"/>
      <c r="S25" s="148"/>
      <c r="T25" s="149"/>
    </row>
    <row r="26" spans="1:20" ht="15">
      <c r="A26" s="208"/>
      <c r="B26" s="207" t="s">
        <v>65</v>
      </c>
      <c r="C26" s="204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1"/>
      <c r="P26" s="152"/>
      <c r="Q26" s="152"/>
      <c r="R26" s="153"/>
      <c r="S26" s="154"/>
      <c r="T26" s="155"/>
    </row>
    <row r="27" spans="1:20" ht="29.25" customHeight="1">
      <c r="A27" s="260" t="s">
        <v>189</v>
      </c>
      <c r="B27" s="256" t="s">
        <v>385</v>
      </c>
      <c r="C27" s="206" t="s">
        <v>357</v>
      </c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1"/>
      <c r="P27" s="146"/>
      <c r="Q27" s="146"/>
      <c r="R27" s="147"/>
      <c r="S27" s="148"/>
      <c r="T27" s="149"/>
    </row>
    <row r="28" spans="1:20" ht="15.75" thickBot="1">
      <c r="A28" s="261"/>
      <c r="B28" s="257"/>
      <c r="C28" s="206" t="s">
        <v>358</v>
      </c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3"/>
    </row>
  </sheetData>
  <sheetProtection/>
  <mergeCells count="39">
    <mergeCell ref="A4:A6"/>
    <mergeCell ref="B4:C6"/>
    <mergeCell ref="D4:F4"/>
    <mergeCell ref="G4:I4"/>
    <mergeCell ref="H5:I5"/>
    <mergeCell ref="T4:T6"/>
    <mergeCell ref="D5:D6"/>
    <mergeCell ref="E5:F5"/>
    <mergeCell ref="G5:G6"/>
    <mergeCell ref="J4:L4"/>
    <mergeCell ref="M4:O4"/>
    <mergeCell ref="K5:L5"/>
    <mergeCell ref="M5:M6"/>
    <mergeCell ref="N5:O5"/>
    <mergeCell ref="J5:J6"/>
    <mergeCell ref="P4:P6"/>
    <mergeCell ref="Q4:Q6"/>
    <mergeCell ref="R4:R6"/>
    <mergeCell ref="S4:S6"/>
    <mergeCell ref="B24:B25"/>
    <mergeCell ref="B16:B17"/>
    <mergeCell ref="A2:T2"/>
    <mergeCell ref="A8:A9"/>
    <mergeCell ref="A11:A12"/>
    <mergeCell ref="B11:B12"/>
    <mergeCell ref="A13:A14"/>
    <mergeCell ref="B7:C7"/>
    <mergeCell ref="B8:B9"/>
    <mergeCell ref="B13:B14"/>
    <mergeCell ref="B27:B28"/>
    <mergeCell ref="A16:A17"/>
    <mergeCell ref="A18:A19"/>
    <mergeCell ref="A20:A21"/>
    <mergeCell ref="A22:A23"/>
    <mergeCell ref="A24:A25"/>
    <mergeCell ref="A27:A28"/>
    <mergeCell ref="B18:B19"/>
    <mergeCell ref="B20:B21"/>
    <mergeCell ref="B22:B23"/>
  </mergeCells>
  <dataValidations count="3">
    <dataValidation type="date" allowBlank="1" showInputMessage="1" showErrorMessage="1" sqref="N24:Q27 P8:Q12 P14:Q23 N13:Q13">
      <formula1>1</formula1>
      <formula2>73051</formula2>
    </dataValidation>
    <dataValidation type="decimal" allowBlank="1" showInputMessage="1" showErrorMessage="1" sqref="D24:M27 D8:L23 M8:O12 M14:O23 M13">
      <formula1>-9999999999999990000000000000</formula1>
      <formula2>9.99999999999999E+28</formula2>
    </dataValidation>
    <dataValidation type="textLength" operator="lessThanOrEqual" allowBlank="1" showInputMessage="1" showErrorMessage="1" errorTitle="Ошибка" error="Допускается ввод не более 900 символов!" sqref="T24 T10:T11 B13:B14 T13">
      <formula1>900</formula1>
    </dataValidation>
  </dataValidations>
  <hyperlinks>
    <hyperlink ref="B26" location="'ТС цены'!A1" tooltip="Добавить запись" display="Добавить запись"/>
    <hyperlink ref="B15" location="'ТС цены'!A1" tooltip="Добавить запись" display="Добавить запись"/>
    <hyperlink ref="B10" location="'ТС цены'!A1" tooltip="Добавить запись" display="Добавить запись"/>
  </hyperlinks>
  <printOptions/>
  <pageMargins left="0" right="0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AC23"/>
  <sheetViews>
    <sheetView zoomScalePageLayoutView="0" workbookViewId="0" topLeftCell="C7">
      <selection activeCell="G25" sqref="G25"/>
    </sheetView>
  </sheetViews>
  <sheetFormatPr defaultColWidth="9.140625" defaultRowHeight="15"/>
  <cols>
    <col min="1" max="2" width="0" style="173" hidden="1" customWidth="1"/>
    <col min="3" max="3" width="1.57421875" style="173" customWidth="1"/>
    <col min="4" max="4" width="8.421875" style="173" customWidth="1"/>
    <col min="5" max="5" width="6.8515625" style="173" customWidth="1"/>
    <col min="6" max="6" width="50.7109375" style="173" customWidth="1"/>
    <col min="7" max="7" width="14.140625" style="173" customWidth="1"/>
    <col min="8" max="8" width="15.7109375" style="173" customWidth="1"/>
    <col min="9" max="10" width="2.7109375" style="173" customWidth="1"/>
    <col min="11" max="16384" width="9.140625" style="173" customWidth="1"/>
  </cols>
  <sheetData>
    <row r="1" ht="11.25" hidden="1"/>
    <row r="2" spans="4:8" ht="12.75" hidden="1">
      <c r="D2" s="174" t="s">
        <v>380</v>
      </c>
      <c r="E2" s="175"/>
      <c r="F2" s="176"/>
      <c r="G2" s="141"/>
      <c r="H2" s="177"/>
    </row>
    <row r="3" ht="11.25" hidden="1"/>
    <row r="4" ht="11.25" hidden="1"/>
    <row r="5" ht="11.25" hidden="1"/>
    <row r="6" ht="11.25" hidden="1"/>
    <row r="8" spans="4:9" ht="11.25">
      <c r="D8" s="178"/>
      <c r="E8" s="179"/>
      <c r="F8" s="179"/>
      <c r="G8" s="179"/>
      <c r="H8" s="179"/>
      <c r="I8" s="180"/>
    </row>
    <row r="9" spans="4:29" ht="12.75" customHeight="1">
      <c r="D9" s="181"/>
      <c r="E9" s="156"/>
      <c r="F9" s="182"/>
      <c r="G9" s="182"/>
      <c r="H9" s="182"/>
      <c r="I9" s="183"/>
      <c r="J9" s="184"/>
      <c r="K9" s="184"/>
      <c r="L9" s="184"/>
      <c r="M9" s="184"/>
      <c r="N9" s="184"/>
      <c r="O9" s="184"/>
      <c r="P9" s="184"/>
      <c r="Q9" s="184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</row>
    <row r="10" spans="3:25" ht="30.75" customHeight="1">
      <c r="C10" s="186"/>
      <c r="D10" s="187"/>
      <c r="E10" s="264" t="s">
        <v>365</v>
      </c>
      <c r="F10" s="265"/>
      <c r="G10" s="265"/>
      <c r="H10" s="266"/>
      <c r="I10" s="188"/>
      <c r="J10" s="189"/>
      <c r="K10" s="189"/>
      <c r="L10" s="189"/>
      <c r="M10" s="189"/>
      <c r="N10" s="189"/>
      <c r="O10" s="189"/>
      <c r="P10" s="189"/>
      <c r="Q10" s="189"/>
      <c r="R10" s="190"/>
      <c r="S10" s="190"/>
      <c r="T10" s="190"/>
      <c r="U10" s="190"/>
      <c r="V10" s="190"/>
      <c r="W10" s="190"/>
      <c r="X10" s="190"/>
      <c r="Y10" s="190"/>
    </row>
    <row r="11" spans="3:25" ht="12.75" customHeight="1" thickBot="1">
      <c r="C11" s="186"/>
      <c r="D11" s="187"/>
      <c r="E11" s="156"/>
      <c r="F11" s="156"/>
      <c r="G11" s="156"/>
      <c r="H11" s="156"/>
      <c r="I11" s="183"/>
      <c r="J11" s="184"/>
      <c r="K11" s="184"/>
      <c r="L11" s="184"/>
      <c r="M11" s="184"/>
      <c r="N11" s="184"/>
      <c r="O11" s="184"/>
      <c r="P11" s="184"/>
      <c r="Q11" s="184"/>
      <c r="R11" s="190"/>
      <c r="S11" s="190"/>
      <c r="T11" s="190"/>
      <c r="U11" s="190"/>
      <c r="V11" s="190"/>
      <c r="W11" s="190"/>
      <c r="X11" s="190"/>
      <c r="Y11" s="190"/>
    </row>
    <row r="12" spans="3:9" ht="30" customHeight="1" thickBot="1">
      <c r="C12" s="191"/>
      <c r="D12" s="192"/>
      <c r="E12" s="157" t="s">
        <v>0</v>
      </c>
      <c r="F12" s="158" t="s">
        <v>1</v>
      </c>
      <c r="G12" s="158" t="s">
        <v>366</v>
      </c>
      <c r="H12" s="159" t="s">
        <v>2</v>
      </c>
      <c r="I12" s="193"/>
    </row>
    <row r="13" spans="4:9" ht="12" thickBot="1">
      <c r="D13" s="194"/>
      <c r="E13" s="160">
        <v>1</v>
      </c>
      <c r="F13" s="161">
        <v>2</v>
      </c>
      <c r="G13" s="161">
        <v>3</v>
      </c>
      <c r="H13" s="162">
        <v>4</v>
      </c>
      <c r="I13" s="193"/>
    </row>
    <row r="14" spans="4:11" ht="22.5">
      <c r="D14" s="194"/>
      <c r="E14" s="163" t="s">
        <v>3</v>
      </c>
      <c r="F14" s="164" t="s">
        <v>367</v>
      </c>
      <c r="G14" s="165" t="s">
        <v>295</v>
      </c>
      <c r="H14" s="199">
        <v>0</v>
      </c>
      <c r="I14" s="193"/>
      <c r="K14" s="195">
        <f>SUM(K15:K17)</f>
        <v>3</v>
      </c>
    </row>
    <row r="15" spans="4:11" ht="22.5">
      <c r="D15" s="194"/>
      <c r="E15" s="163" t="s">
        <v>368</v>
      </c>
      <c r="F15" s="166" t="s">
        <v>369</v>
      </c>
      <c r="G15" s="165" t="s">
        <v>295</v>
      </c>
      <c r="H15" s="199">
        <v>0</v>
      </c>
      <c r="I15" s="193"/>
      <c r="K15" s="195">
        <f>IF(H15="",0,1)</f>
        <v>1</v>
      </c>
    </row>
    <row r="16" spans="4:11" ht="22.5">
      <c r="D16" s="194"/>
      <c r="E16" s="163" t="s">
        <v>370</v>
      </c>
      <c r="F16" s="166" t="s">
        <v>371</v>
      </c>
      <c r="G16" s="165" t="s">
        <v>295</v>
      </c>
      <c r="H16" s="199">
        <v>0</v>
      </c>
      <c r="I16" s="193"/>
      <c r="K16" s="195">
        <f>IF(H16="",0,1)</f>
        <v>1</v>
      </c>
    </row>
    <row r="17" spans="4:11" ht="22.5">
      <c r="D17" s="194"/>
      <c r="E17" s="163" t="s">
        <v>372</v>
      </c>
      <c r="F17" s="166" t="s">
        <v>373</v>
      </c>
      <c r="G17" s="165" t="s">
        <v>295</v>
      </c>
      <c r="H17" s="199">
        <v>0</v>
      </c>
      <c r="I17" s="193"/>
      <c r="K17" s="195">
        <f>IF(H17="",0,1)</f>
        <v>1</v>
      </c>
    </row>
    <row r="18" spans="4:9" ht="22.5">
      <c r="D18" s="194"/>
      <c r="E18" s="167" t="s">
        <v>4</v>
      </c>
      <c r="F18" s="164" t="s">
        <v>374</v>
      </c>
      <c r="G18" s="165" t="s">
        <v>295</v>
      </c>
      <c r="H18" s="199">
        <v>0</v>
      </c>
      <c r="I18" s="193"/>
    </row>
    <row r="19" spans="4:9" ht="22.5">
      <c r="D19" s="194"/>
      <c r="E19" s="167" t="s">
        <v>5</v>
      </c>
      <c r="F19" s="164" t="s">
        <v>375</v>
      </c>
      <c r="G19" s="165" t="s">
        <v>295</v>
      </c>
      <c r="H19" s="199">
        <v>0</v>
      </c>
      <c r="I19" s="193"/>
    </row>
    <row r="20" spans="4:9" ht="33.75">
      <c r="D20" s="194"/>
      <c r="E20" s="167" t="s">
        <v>11</v>
      </c>
      <c r="F20" s="164" t="s">
        <v>376</v>
      </c>
      <c r="G20" s="165" t="s">
        <v>377</v>
      </c>
      <c r="H20" s="199">
        <v>0</v>
      </c>
      <c r="I20" s="193"/>
    </row>
    <row r="21" spans="4:9" ht="22.5">
      <c r="D21" s="194"/>
      <c r="E21" s="167" t="s">
        <v>67</v>
      </c>
      <c r="F21" s="168" t="s">
        <v>378</v>
      </c>
      <c r="G21" s="169" t="s">
        <v>377</v>
      </c>
      <c r="H21" s="199">
        <v>0</v>
      </c>
      <c r="I21" s="193"/>
    </row>
    <row r="22" spans="4:9" ht="23.25" thickBot="1">
      <c r="D22" s="194"/>
      <c r="E22" s="170" t="s">
        <v>71</v>
      </c>
      <c r="F22" s="171" t="s">
        <v>379</v>
      </c>
      <c r="G22" s="172" t="s">
        <v>295</v>
      </c>
      <c r="H22" s="200">
        <v>0</v>
      </c>
      <c r="I22" s="193"/>
    </row>
    <row r="23" spans="4:9" ht="22.5" customHeight="1">
      <c r="D23" s="196"/>
      <c r="E23" s="197"/>
      <c r="F23" s="197"/>
      <c r="G23" s="197"/>
      <c r="H23" s="197"/>
      <c r="I23" s="198"/>
    </row>
  </sheetData>
  <sheetProtection/>
  <mergeCells count="1">
    <mergeCell ref="E10:H10"/>
  </mergeCells>
  <dataValidations count="2">
    <dataValidation type="decimal" allowBlank="1" showInputMessage="1" showErrorMessage="1" sqref="H15:H22">
      <formula1>-99999999999999900000000000000</formula1>
      <formula2>9.99999999999999E+28</formula2>
    </dataValidation>
    <dataValidation type="list" allowBlank="1" showInputMessage="1" showErrorMessage="1" sqref="F2">
      <formula1>tar_price2</formula1>
    </dataValidation>
  </dataValidations>
  <hyperlinks>
    <hyperlink ref="D2" location="'ТС цены (2)'!A1" display="Удалить"/>
  </hyperlink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5.421875" style="0" customWidth="1"/>
    <col min="2" max="2" width="62.28125" style="0" customWidth="1"/>
    <col min="3" max="3" width="10.421875" style="0" customWidth="1"/>
  </cols>
  <sheetData>
    <row r="1" spans="1:9" ht="15">
      <c r="A1" s="250" t="s">
        <v>184</v>
      </c>
      <c r="B1" s="251"/>
      <c r="C1" s="251"/>
      <c r="D1" s="252"/>
      <c r="E1" s="44"/>
      <c r="F1" s="44"/>
      <c r="G1" s="44"/>
      <c r="H1" s="44"/>
      <c r="I1" s="44"/>
    </row>
    <row r="2" spans="1:9" ht="15">
      <c r="A2" s="297" t="s">
        <v>185</v>
      </c>
      <c r="B2" s="298"/>
      <c r="C2" s="298"/>
      <c r="D2" s="299"/>
      <c r="E2" s="44"/>
      <c r="F2" s="44"/>
      <c r="G2" s="44"/>
      <c r="H2" s="44"/>
      <c r="I2" s="44"/>
    </row>
    <row r="3" spans="1:9" ht="15">
      <c r="A3" s="297" t="s">
        <v>186</v>
      </c>
      <c r="B3" s="298"/>
      <c r="C3" s="298"/>
      <c r="D3" s="299"/>
      <c r="E3" s="44"/>
      <c r="F3" s="44"/>
      <c r="G3" s="44"/>
      <c r="H3" s="44"/>
      <c r="I3" s="44"/>
    </row>
    <row r="4" spans="1:9" ht="15">
      <c r="A4" s="253" t="s">
        <v>190</v>
      </c>
      <c r="B4" s="254"/>
      <c r="C4" s="254"/>
      <c r="D4" s="255"/>
      <c r="E4" s="44"/>
      <c r="F4" s="44"/>
      <c r="G4" s="44"/>
      <c r="H4" s="44"/>
      <c r="I4" s="44"/>
    </row>
    <row r="5" spans="1:4" ht="15">
      <c r="A5" s="300"/>
      <c r="B5" s="300"/>
      <c r="C5" s="300"/>
      <c r="D5" s="300"/>
    </row>
    <row r="6" spans="1:3" ht="22.5">
      <c r="A6" s="1" t="s">
        <v>0</v>
      </c>
      <c r="B6" s="1" t="s">
        <v>1</v>
      </c>
      <c r="C6" s="1" t="s">
        <v>2</v>
      </c>
    </row>
    <row r="7" spans="1:3" ht="15">
      <c r="A7" s="2" t="s">
        <v>3</v>
      </c>
      <c r="B7" s="2" t="s">
        <v>4</v>
      </c>
      <c r="C7" s="2" t="s">
        <v>5</v>
      </c>
    </row>
    <row r="8" spans="1:3" ht="30">
      <c r="A8" s="3">
        <v>1</v>
      </c>
      <c r="B8" s="4" t="s">
        <v>6</v>
      </c>
      <c r="C8" s="94">
        <v>0</v>
      </c>
    </row>
    <row r="9" spans="1:3" ht="45">
      <c r="A9" s="3">
        <v>2</v>
      </c>
      <c r="B9" s="4" t="s">
        <v>7</v>
      </c>
      <c r="C9" s="48">
        <v>0</v>
      </c>
    </row>
    <row r="10" spans="1:3" ht="30">
      <c r="A10" s="3" t="s">
        <v>8</v>
      </c>
      <c r="B10" s="5" t="s">
        <v>9</v>
      </c>
      <c r="C10" s="48">
        <v>0</v>
      </c>
    </row>
    <row r="11" spans="1:3" ht="45">
      <c r="A11" s="101">
        <v>3</v>
      </c>
      <c r="B11" s="102" t="s">
        <v>10</v>
      </c>
      <c r="C11" s="103">
        <v>0</v>
      </c>
    </row>
    <row r="12" spans="1:3" ht="15">
      <c r="A12" s="95"/>
      <c r="B12" s="96"/>
      <c r="C12" s="97"/>
    </row>
    <row r="13" spans="1:3" ht="15">
      <c r="A13" s="95"/>
      <c r="B13" s="98"/>
      <c r="C13" s="99"/>
    </row>
    <row r="14" spans="1:3" ht="15">
      <c r="A14" s="95"/>
      <c r="B14" s="98"/>
      <c r="C14" s="99"/>
    </row>
    <row r="15" spans="1:3" ht="15">
      <c r="A15" s="95"/>
      <c r="B15" s="98"/>
      <c r="C15" s="99"/>
    </row>
    <row r="16" spans="1:3" ht="15">
      <c r="A16" s="95"/>
      <c r="B16" s="100"/>
      <c r="C16" s="99"/>
    </row>
    <row r="17" spans="1:3" ht="15">
      <c r="A17" s="95"/>
      <c r="B17" s="100"/>
      <c r="C17" s="99"/>
    </row>
    <row r="18" spans="1:3" ht="15">
      <c r="A18" s="95"/>
      <c r="B18" s="98"/>
      <c r="C18" s="99"/>
    </row>
    <row r="19" spans="1:3" ht="15">
      <c r="A19" s="95"/>
      <c r="B19" s="98"/>
      <c r="C19" s="99"/>
    </row>
    <row r="20" spans="1:3" ht="15">
      <c r="A20" s="95"/>
      <c r="B20" s="96"/>
      <c r="C20" s="99"/>
    </row>
    <row r="21" spans="1:3" ht="15">
      <c r="A21" s="95"/>
      <c r="B21" s="98"/>
      <c r="C21" s="99"/>
    </row>
    <row r="22" spans="1:3" ht="15">
      <c r="A22" s="95"/>
      <c r="B22" s="98"/>
      <c r="C22" s="99"/>
    </row>
    <row r="23" spans="1:3" ht="15">
      <c r="A23" s="95"/>
      <c r="B23" s="98"/>
      <c r="C23" s="99"/>
    </row>
    <row r="24" spans="1:3" ht="15">
      <c r="A24" s="95"/>
      <c r="B24" s="98"/>
      <c r="C24" s="99"/>
    </row>
    <row r="25" spans="1:6" ht="15">
      <c r="A25" s="95"/>
      <c r="B25" s="98"/>
      <c r="C25" s="99"/>
      <c r="F25" s="49"/>
    </row>
    <row r="26" spans="1:3" ht="15">
      <c r="A26" s="95"/>
      <c r="B26" s="96"/>
      <c r="C26" s="97"/>
    </row>
    <row r="27" spans="1:3" ht="15">
      <c r="A27" s="6"/>
      <c r="B27" s="7"/>
      <c r="C27" s="92"/>
    </row>
    <row r="28" spans="1:3" ht="15">
      <c r="A28" s="6"/>
      <c r="B28" s="7"/>
      <c r="C28" s="92"/>
    </row>
    <row r="29" spans="1:3" ht="15">
      <c r="A29" s="92"/>
      <c r="B29" s="92"/>
      <c r="C29" s="92"/>
    </row>
  </sheetData>
  <sheetProtection/>
  <mergeCells count="5">
    <mergeCell ref="A1:D1"/>
    <mergeCell ref="A2:D2"/>
    <mergeCell ref="A4:D4"/>
    <mergeCell ref="A5:D5"/>
    <mergeCell ref="A3:D3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C26 C12">
      <formula1>900</formula1>
    </dataValidation>
    <dataValidation type="decimal" allowBlank="1" showErrorMessage="1" errorTitle="Ошибка" error="Допускается ввод только неотрицательных чисел!" sqref="C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13:C25 C9:C11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7"/>
  <sheetViews>
    <sheetView zoomScalePageLayoutView="0" workbookViewId="0" topLeftCell="A16">
      <selection activeCell="F35" sqref="F35"/>
    </sheetView>
  </sheetViews>
  <sheetFormatPr defaultColWidth="9.140625" defaultRowHeight="15"/>
  <cols>
    <col min="2" max="2" width="66.00390625" style="0" customWidth="1"/>
    <col min="3" max="3" width="11.7109375" style="0" customWidth="1"/>
    <col min="4" max="4" width="9.8515625" style="0" customWidth="1"/>
  </cols>
  <sheetData>
    <row r="2" spans="1:8" ht="15">
      <c r="A2" s="301" t="s">
        <v>191</v>
      </c>
      <c r="B2" s="301"/>
      <c r="C2" s="301"/>
      <c r="D2" s="301"/>
      <c r="E2" s="50"/>
      <c r="F2" s="50"/>
      <c r="G2" s="50"/>
      <c r="H2" s="50"/>
    </row>
    <row r="4" spans="1:4" ht="15">
      <c r="A4" s="302" t="s">
        <v>192</v>
      </c>
      <c r="B4" s="302" t="s">
        <v>1</v>
      </c>
      <c r="C4" s="302" t="s">
        <v>2</v>
      </c>
      <c r="D4" s="76" t="s">
        <v>193</v>
      </c>
    </row>
    <row r="5" spans="1:4" ht="16.5" customHeight="1">
      <c r="A5" s="303"/>
      <c r="B5" s="303"/>
      <c r="C5" s="303"/>
      <c r="D5" s="77" t="s">
        <v>194</v>
      </c>
    </row>
    <row r="6" spans="1:4" ht="16.5" customHeight="1">
      <c r="A6" s="53">
        <v>1</v>
      </c>
      <c r="B6" s="53">
        <v>2</v>
      </c>
      <c r="C6" s="53">
        <v>3</v>
      </c>
      <c r="D6" s="53">
        <v>4</v>
      </c>
    </row>
    <row r="7" spans="1:4" ht="15">
      <c r="A7" s="47">
        <v>1</v>
      </c>
      <c r="B7" s="54" t="s">
        <v>195</v>
      </c>
      <c r="C7" s="54"/>
      <c r="D7" s="47" t="s">
        <v>263</v>
      </c>
    </row>
    <row r="8" spans="1:4" ht="15">
      <c r="A8" s="47">
        <v>2</v>
      </c>
      <c r="B8" s="54" t="s">
        <v>196</v>
      </c>
      <c r="C8" s="54"/>
      <c r="D8" s="47" t="s">
        <v>263</v>
      </c>
    </row>
    <row r="9" spans="1:4" ht="15">
      <c r="A9" s="47">
        <v>3</v>
      </c>
      <c r="B9" s="54" t="s">
        <v>197</v>
      </c>
      <c r="C9" s="54"/>
      <c r="D9" s="47" t="s">
        <v>263</v>
      </c>
    </row>
    <row r="10" spans="1:4" ht="15">
      <c r="A10" s="47">
        <v>4</v>
      </c>
      <c r="B10" s="54" t="s">
        <v>198</v>
      </c>
      <c r="C10" s="54"/>
      <c r="D10" s="47" t="s">
        <v>263</v>
      </c>
    </row>
    <row r="11" spans="1:4" ht="15">
      <c r="A11" s="45">
        <v>5</v>
      </c>
      <c r="B11" s="51" t="s">
        <v>199</v>
      </c>
      <c r="C11" s="51"/>
      <c r="D11" s="47" t="s">
        <v>263</v>
      </c>
    </row>
    <row r="12" spans="1:4" ht="15">
      <c r="A12" s="46"/>
      <c r="B12" s="52" t="s">
        <v>200</v>
      </c>
      <c r="C12" s="52"/>
      <c r="D12" s="47" t="s">
        <v>263</v>
      </c>
    </row>
    <row r="13" spans="1:4" ht="15">
      <c r="A13" s="47">
        <v>6</v>
      </c>
      <c r="B13" s="54" t="s">
        <v>201</v>
      </c>
      <c r="C13" s="54"/>
      <c r="D13" s="47" t="s">
        <v>263</v>
      </c>
    </row>
    <row r="14" spans="1:4" ht="15">
      <c r="A14" s="47">
        <v>7</v>
      </c>
      <c r="B14" s="54" t="s">
        <v>202</v>
      </c>
      <c r="C14" s="54"/>
      <c r="D14" s="54"/>
    </row>
    <row r="15" spans="1:4" ht="15">
      <c r="A15" s="47" t="s">
        <v>203</v>
      </c>
      <c r="B15" s="54" t="s">
        <v>204</v>
      </c>
      <c r="C15" s="54"/>
      <c r="D15" s="54"/>
    </row>
    <row r="16" spans="1:4" ht="15">
      <c r="A16" s="47" t="s">
        <v>205</v>
      </c>
      <c r="B16" s="54" t="s">
        <v>206</v>
      </c>
      <c r="C16" s="54"/>
      <c r="D16" s="54"/>
    </row>
    <row r="17" spans="1:4" ht="15">
      <c r="A17" s="47" t="s">
        <v>207</v>
      </c>
      <c r="B17" s="54" t="s">
        <v>208</v>
      </c>
      <c r="C17" s="54"/>
      <c r="D17" s="54"/>
    </row>
    <row r="18" spans="1:4" ht="15">
      <c r="A18" s="47" t="s">
        <v>209</v>
      </c>
      <c r="B18" s="54" t="s">
        <v>210</v>
      </c>
      <c r="C18" s="54"/>
      <c r="D18" s="54"/>
    </row>
    <row r="19" spans="1:4" ht="15">
      <c r="A19" s="47" t="s">
        <v>211</v>
      </c>
      <c r="B19" s="54" t="s">
        <v>212</v>
      </c>
      <c r="C19" s="54"/>
      <c r="D19" s="54"/>
    </row>
    <row r="20" spans="1:4" ht="15">
      <c r="A20" s="55" t="s">
        <v>213</v>
      </c>
      <c r="B20" s="54" t="s">
        <v>214</v>
      </c>
      <c r="C20" s="54"/>
      <c r="D20" s="54"/>
    </row>
    <row r="21" spans="1:4" ht="15">
      <c r="A21" s="47" t="s">
        <v>215</v>
      </c>
      <c r="B21" s="54" t="s">
        <v>216</v>
      </c>
      <c r="C21" s="54"/>
      <c r="D21" s="54"/>
    </row>
    <row r="22" spans="1:4" ht="15">
      <c r="A22" s="47" t="s">
        <v>217</v>
      </c>
      <c r="B22" s="54" t="s">
        <v>218</v>
      </c>
      <c r="C22" s="54"/>
      <c r="D22" s="54"/>
    </row>
    <row r="23" spans="1:4" ht="15">
      <c r="A23" s="47" t="s">
        <v>219</v>
      </c>
      <c r="B23" s="54" t="s">
        <v>220</v>
      </c>
      <c r="C23" s="54"/>
      <c r="D23" s="54"/>
    </row>
    <row r="24" spans="1:4" ht="15">
      <c r="A24" s="47" t="s">
        <v>221</v>
      </c>
      <c r="B24" s="56" t="s">
        <v>222</v>
      </c>
      <c r="C24" s="54"/>
      <c r="D24" s="54"/>
    </row>
    <row r="25" spans="1:4" ht="15">
      <c r="A25" s="47" t="s">
        <v>223</v>
      </c>
      <c r="B25" s="56" t="s">
        <v>224</v>
      </c>
      <c r="C25" s="54"/>
      <c r="D25" s="54"/>
    </row>
    <row r="26" spans="1:4" ht="15">
      <c r="A26" s="47" t="s">
        <v>225</v>
      </c>
      <c r="B26" s="56" t="s">
        <v>226</v>
      </c>
      <c r="C26" s="54"/>
      <c r="D26" s="54"/>
    </row>
    <row r="27" spans="1:4" ht="15">
      <c r="A27" s="47" t="s">
        <v>227</v>
      </c>
      <c r="B27" s="56" t="s">
        <v>228</v>
      </c>
      <c r="C27" s="54"/>
      <c r="D27" s="54"/>
    </row>
    <row r="28" spans="1:4" ht="15">
      <c r="A28" s="47" t="s">
        <v>229</v>
      </c>
      <c r="B28" s="56" t="s">
        <v>230</v>
      </c>
      <c r="C28" s="54"/>
      <c r="D28" s="54"/>
    </row>
    <row r="29" spans="1:4" ht="15">
      <c r="A29" s="47" t="s">
        <v>231</v>
      </c>
      <c r="B29" s="56" t="s">
        <v>232</v>
      </c>
      <c r="C29" s="54"/>
      <c r="D29" s="54"/>
    </row>
    <row r="30" spans="1:4" ht="15">
      <c r="A30" s="47" t="s">
        <v>233</v>
      </c>
      <c r="B30" s="56" t="s">
        <v>234</v>
      </c>
      <c r="C30" s="54"/>
      <c r="D30" s="54"/>
    </row>
    <row r="31" spans="1:4" ht="15">
      <c r="A31" s="47" t="s">
        <v>235</v>
      </c>
      <c r="B31" s="56" t="s">
        <v>236</v>
      </c>
      <c r="C31" s="54"/>
      <c r="D31" s="54"/>
    </row>
    <row r="32" spans="1:4" ht="15">
      <c r="A32" s="47" t="s">
        <v>237</v>
      </c>
      <c r="B32" s="57" t="s">
        <v>238</v>
      </c>
      <c r="C32" s="54"/>
      <c r="D32" s="54"/>
    </row>
    <row r="33" spans="1:4" ht="15">
      <c r="A33" s="47" t="s">
        <v>239</v>
      </c>
      <c r="B33" s="56" t="s">
        <v>240</v>
      </c>
      <c r="C33" s="54"/>
      <c r="D33" s="54"/>
    </row>
    <row r="34" spans="1:4" ht="15">
      <c r="A34" s="47" t="s">
        <v>241</v>
      </c>
      <c r="B34" s="56" t="s">
        <v>242</v>
      </c>
      <c r="C34" s="54"/>
      <c r="D34" s="54"/>
    </row>
    <row r="35" spans="1:4" ht="15">
      <c r="A35" s="47" t="s">
        <v>243</v>
      </c>
      <c r="B35" s="56" t="s">
        <v>244</v>
      </c>
      <c r="C35" s="54"/>
      <c r="D35" s="54"/>
    </row>
    <row r="36" spans="1:4" ht="15">
      <c r="A36" s="47" t="s">
        <v>245</v>
      </c>
      <c r="B36" s="57" t="s">
        <v>246</v>
      </c>
      <c r="C36" s="54"/>
      <c r="D36" s="54"/>
    </row>
    <row r="37" spans="1:4" ht="15">
      <c r="A37" s="55" t="s">
        <v>247</v>
      </c>
      <c r="B37" s="56" t="s">
        <v>248</v>
      </c>
      <c r="C37" s="54"/>
      <c r="D37" s="54"/>
    </row>
    <row r="38" spans="1:4" ht="15">
      <c r="A38" s="55" t="s">
        <v>249</v>
      </c>
      <c r="B38" s="56" t="s">
        <v>250</v>
      </c>
      <c r="C38" s="54"/>
      <c r="D38" s="54"/>
    </row>
    <row r="39" spans="1:4" ht="15">
      <c r="A39" s="58" t="s">
        <v>251</v>
      </c>
      <c r="B39" s="56" t="s">
        <v>252</v>
      </c>
      <c r="C39" s="54"/>
      <c r="D39" s="54"/>
    </row>
    <row r="40" spans="1:4" ht="15">
      <c r="A40" s="58" t="s">
        <v>253</v>
      </c>
      <c r="B40" s="56" t="s">
        <v>254</v>
      </c>
      <c r="C40" s="54"/>
      <c r="D40" s="54"/>
    </row>
    <row r="41" spans="1:4" ht="15">
      <c r="A41" s="58" t="s">
        <v>255</v>
      </c>
      <c r="B41" s="56" t="s">
        <v>256</v>
      </c>
      <c r="C41" s="54"/>
      <c r="D41" s="54"/>
    </row>
    <row r="42" spans="1:4" ht="15">
      <c r="A42" s="58" t="s">
        <v>257</v>
      </c>
      <c r="B42" s="56" t="s">
        <v>258</v>
      </c>
      <c r="C42" s="54"/>
      <c r="D42" s="54"/>
    </row>
    <row r="43" spans="1:4" ht="15">
      <c r="A43" s="47" t="s">
        <v>259</v>
      </c>
      <c r="B43" s="56" t="s">
        <v>260</v>
      </c>
      <c r="C43" s="54"/>
      <c r="D43" s="54"/>
    </row>
    <row r="44" spans="1:4" ht="15">
      <c r="A44" s="54"/>
      <c r="B44" s="56" t="s">
        <v>261</v>
      </c>
      <c r="C44" s="54"/>
      <c r="D44" s="54"/>
    </row>
    <row r="45" spans="1:4" ht="15">
      <c r="A45" s="54"/>
      <c r="B45" s="56" t="s">
        <v>262</v>
      </c>
      <c r="C45" s="54"/>
      <c r="D45" s="54"/>
    </row>
    <row r="47" ht="15">
      <c r="A47" t="s">
        <v>331</v>
      </c>
    </row>
  </sheetData>
  <sheetProtection/>
  <mergeCells count="4">
    <mergeCell ref="A2:D2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30" sqref="B30"/>
    </sheetView>
  </sheetViews>
  <sheetFormatPr defaultColWidth="9.140625" defaultRowHeight="15"/>
  <cols>
    <col min="2" max="2" width="70.140625" style="0" customWidth="1"/>
    <col min="3" max="3" width="12.140625" style="0" customWidth="1"/>
  </cols>
  <sheetData>
    <row r="1" spans="1:4" ht="15">
      <c r="A1" s="250" t="s">
        <v>264</v>
      </c>
      <c r="B1" s="251"/>
      <c r="C1" s="252"/>
      <c r="D1" s="63"/>
    </row>
    <row r="2" spans="1:4" ht="15">
      <c r="A2" s="297" t="s">
        <v>272</v>
      </c>
      <c r="B2" s="298"/>
      <c r="C2" s="299"/>
      <c r="D2" s="63"/>
    </row>
    <row r="3" spans="1:4" ht="15">
      <c r="A3" s="253" t="s">
        <v>280</v>
      </c>
      <c r="B3" s="254"/>
      <c r="C3" s="255"/>
      <c r="D3" s="63"/>
    </row>
    <row r="4" spans="1:4" ht="15">
      <c r="A4" s="224"/>
      <c r="B4" s="224"/>
      <c r="C4" s="224"/>
      <c r="D4" s="44"/>
    </row>
    <row r="5" spans="1:3" ht="15">
      <c r="A5" s="302" t="s">
        <v>192</v>
      </c>
      <c r="B5" s="302" t="s">
        <v>1</v>
      </c>
      <c r="C5" s="302" t="s">
        <v>2</v>
      </c>
    </row>
    <row r="6" spans="1:3" ht="15">
      <c r="A6" s="303"/>
      <c r="B6" s="303"/>
      <c r="C6" s="303"/>
    </row>
    <row r="7" spans="1:3" ht="15">
      <c r="A7" s="2" t="s">
        <v>3</v>
      </c>
      <c r="B7" s="2" t="s">
        <v>4</v>
      </c>
      <c r="C7" s="2" t="s">
        <v>5</v>
      </c>
    </row>
    <row r="8" spans="1:3" ht="15">
      <c r="A8" s="51" t="s">
        <v>265</v>
      </c>
      <c r="B8" s="38" t="s">
        <v>273</v>
      </c>
      <c r="C8" s="51"/>
    </row>
    <row r="9" spans="1:3" ht="15">
      <c r="A9" s="52"/>
      <c r="B9" s="59" t="s">
        <v>274</v>
      </c>
      <c r="C9" s="52">
        <v>0</v>
      </c>
    </row>
    <row r="10" spans="1:3" ht="15">
      <c r="A10" s="62" t="s">
        <v>276</v>
      </c>
      <c r="B10" s="51" t="s">
        <v>267</v>
      </c>
      <c r="C10" s="51"/>
    </row>
    <row r="11" spans="1:3" ht="15">
      <c r="A11" s="52"/>
      <c r="B11" s="59" t="s">
        <v>275</v>
      </c>
      <c r="C11" s="52">
        <v>0</v>
      </c>
    </row>
    <row r="12" spans="1:3" ht="15">
      <c r="A12" s="51" t="s">
        <v>266</v>
      </c>
      <c r="B12" s="51" t="s">
        <v>277</v>
      </c>
      <c r="C12" s="51"/>
    </row>
    <row r="13" spans="1:3" ht="15">
      <c r="A13" s="52"/>
      <c r="B13" s="59" t="s">
        <v>274</v>
      </c>
      <c r="C13" s="52">
        <v>0</v>
      </c>
    </row>
    <row r="14" spans="1:3" ht="15">
      <c r="A14" s="51" t="s">
        <v>268</v>
      </c>
      <c r="B14" s="51" t="s">
        <v>278</v>
      </c>
      <c r="C14" s="51"/>
    </row>
    <row r="15" spans="1:3" ht="15">
      <c r="A15" s="60"/>
      <c r="B15" s="60" t="s">
        <v>279</v>
      </c>
      <c r="C15" s="60">
        <v>0</v>
      </c>
    </row>
    <row r="16" spans="1:3" ht="15">
      <c r="A16" s="52"/>
      <c r="B16" s="52"/>
      <c r="C16" s="52"/>
    </row>
    <row r="17" spans="1:3" ht="15">
      <c r="A17" s="51" t="s">
        <v>269</v>
      </c>
      <c r="B17" s="51" t="s">
        <v>281</v>
      </c>
      <c r="C17" s="51">
        <v>0</v>
      </c>
    </row>
    <row r="18" spans="1:3" ht="15">
      <c r="A18" s="64"/>
      <c r="B18" s="65"/>
      <c r="C18" s="66"/>
    </row>
    <row r="19" spans="1:3" ht="15">
      <c r="A19" s="245" t="s">
        <v>282</v>
      </c>
      <c r="B19" s="246"/>
      <c r="C19" s="247"/>
    </row>
    <row r="20" spans="1:3" ht="15">
      <c r="A20" s="54" t="s">
        <v>270</v>
      </c>
      <c r="B20" s="61" t="s">
        <v>271</v>
      </c>
      <c r="C20" s="54"/>
    </row>
  </sheetData>
  <sheetProtection/>
  <mergeCells count="8">
    <mergeCell ref="A19:C19"/>
    <mergeCell ref="A1:C1"/>
    <mergeCell ref="A2:C2"/>
    <mergeCell ref="A3:C3"/>
    <mergeCell ref="A4:C4"/>
    <mergeCell ref="A5:A6"/>
    <mergeCell ref="B5:B6"/>
    <mergeCell ref="C5:C6"/>
  </mergeCells>
  <printOptions/>
  <pageMargins left="0.7086614173228347" right="0" top="0.7480314960629921" bottom="0.7480314960629921" header="0.31496062992125984" footer="0.31496062992125984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61">
      <selection activeCell="E48" sqref="E48"/>
    </sheetView>
  </sheetViews>
  <sheetFormatPr defaultColWidth="9.140625" defaultRowHeight="15"/>
  <cols>
    <col min="2" max="2" width="51.28125" style="0" customWidth="1"/>
    <col min="3" max="3" width="12.28125" style="0" customWidth="1"/>
    <col min="4" max="4" width="24.00390625" style="0" customWidth="1"/>
  </cols>
  <sheetData>
    <row r="1" spans="1:10" ht="15">
      <c r="A1" s="305" t="s">
        <v>283</v>
      </c>
      <c r="B1" s="306"/>
      <c r="C1" s="306"/>
      <c r="D1" s="306"/>
      <c r="E1" s="306"/>
      <c r="F1" s="70"/>
      <c r="G1" s="70"/>
      <c r="H1" s="70"/>
      <c r="I1" s="70"/>
      <c r="J1" s="71"/>
    </row>
    <row r="2" spans="1:10" ht="15">
      <c r="A2" s="307" t="s">
        <v>284</v>
      </c>
      <c r="B2" s="308"/>
      <c r="C2" s="308"/>
      <c r="D2" s="308"/>
      <c r="E2" s="308"/>
      <c r="F2" s="70"/>
      <c r="G2" s="70"/>
      <c r="H2" s="70"/>
      <c r="I2" s="70"/>
      <c r="J2" s="70"/>
    </row>
    <row r="3" spans="1:10" ht="15">
      <c r="A3" s="307" t="s">
        <v>285</v>
      </c>
      <c r="B3" s="308"/>
      <c r="C3" s="308"/>
      <c r="D3" s="308"/>
      <c r="E3" s="308"/>
      <c r="F3" s="70"/>
      <c r="G3" s="70"/>
      <c r="H3" s="70"/>
      <c r="I3" s="70"/>
      <c r="J3" s="70"/>
    </row>
    <row r="4" spans="1:10" ht="15">
      <c r="A4" s="309" t="s">
        <v>286</v>
      </c>
      <c r="B4" s="310"/>
      <c r="C4" s="310"/>
      <c r="D4" s="310"/>
      <c r="E4" s="310"/>
      <c r="F4" s="72"/>
      <c r="G4" s="72"/>
      <c r="H4" s="72"/>
      <c r="I4" s="72"/>
      <c r="J4" s="72"/>
    </row>
    <row r="5" spans="1:4" ht="15">
      <c r="A5" s="69"/>
      <c r="B5" s="69"/>
      <c r="C5" s="69"/>
      <c r="D5" s="69"/>
    </row>
    <row r="6" spans="1:4" ht="15">
      <c r="A6" s="45" t="s">
        <v>187</v>
      </c>
      <c r="B6" s="229" t="s">
        <v>1</v>
      </c>
      <c r="C6" s="51" t="s">
        <v>287</v>
      </c>
      <c r="D6" s="312" t="s">
        <v>2</v>
      </c>
    </row>
    <row r="7" spans="1:4" ht="15">
      <c r="A7" s="106" t="s">
        <v>188</v>
      </c>
      <c r="B7" s="217"/>
      <c r="C7" s="60" t="s">
        <v>288</v>
      </c>
      <c r="D7" s="313"/>
    </row>
    <row r="8" spans="1:4" ht="36.75" customHeight="1">
      <c r="A8" s="116"/>
      <c r="B8" s="232"/>
      <c r="C8" s="117"/>
      <c r="D8" s="314"/>
    </row>
    <row r="9" spans="1:4" ht="15">
      <c r="A9" s="315" t="s">
        <v>3</v>
      </c>
      <c r="B9" s="317" t="s">
        <v>4</v>
      </c>
      <c r="C9" s="318" t="s">
        <v>5</v>
      </c>
      <c r="D9" s="319">
        <v>4</v>
      </c>
    </row>
    <row r="10" spans="1:4" ht="15">
      <c r="A10" s="316"/>
      <c r="B10" s="318"/>
      <c r="C10" s="318"/>
      <c r="D10" s="320"/>
    </row>
    <row r="11" spans="1:4" ht="15" hidden="1">
      <c r="A11" s="107"/>
      <c r="B11" s="111"/>
      <c r="C11" s="108"/>
      <c r="D11" s="109"/>
    </row>
    <row r="12" spans="1:4" ht="15" hidden="1">
      <c r="A12" s="107"/>
      <c r="B12" s="111"/>
      <c r="C12" s="108"/>
      <c r="D12" s="110"/>
    </row>
    <row r="13" spans="1:4" ht="45">
      <c r="A13" s="112" t="s">
        <v>3</v>
      </c>
      <c r="B13" s="113" t="s">
        <v>13</v>
      </c>
      <c r="C13" s="114" t="s">
        <v>14</v>
      </c>
      <c r="D13" s="115" t="str">
        <f>IF(activity="","",activity)</f>
        <v>производство (некомбинированная выработка)+передача+сбыт</v>
      </c>
    </row>
    <row r="14" spans="1:4" ht="15">
      <c r="A14" s="104">
        <v>2</v>
      </c>
      <c r="B14" s="8" t="s">
        <v>15</v>
      </c>
      <c r="C14" s="9" t="s">
        <v>16</v>
      </c>
      <c r="D14" s="10">
        <f>'[3]2 тарифа 12 г.'!$AK$24</f>
        <v>12869.110841919999</v>
      </c>
    </row>
    <row r="15" spans="1:4" ht="22.5">
      <c r="A15" s="104">
        <v>3</v>
      </c>
      <c r="B15" s="8" t="s">
        <v>17</v>
      </c>
      <c r="C15" s="9" t="s">
        <v>16</v>
      </c>
      <c r="D15" s="11">
        <f>SUM(D16:D17,D24,D27:D33,D36,D39,D42:D43)</f>
        <v>106900.33294498766</v>
      </c>
    </row>
    <row r="16" spans="1:4" ht="15">
      <c r="A16" s="104" t="s">
        <v>18</v>
      </c>
      <c r="B16" s="12" t="s">
        <v>19</v>
      </c>
      <c r="C16" s="9" t="s">
        <v>16</v>
      </c>
      <c r="D16" s="10">
        <f>'[4]фактич.расх.12 г.'!$E$75</f>
        <v>6036.08099</v>
      </c>
    </row>
    <row r="17" spans="1:4" ht="15">
      <c r="A17" s="104" t="s">
        <v>20</v>
      </c>
      <c r="B17" s="12" t="s">
        <v>21</v>
      </c>
      <c r="C17" s="9" t="s">
        <v>16</v>
      </c>
      <c r="D17" s="11">
        <f>SUMIF(B18:B23,B19,D18:D23)</f>
        <v>17533.68767979595</v>
      </c>
    </row>
    <row r="18" spans="1:4" ht="15">
      <c r="A18" s="311" t="s">
        <v>22</v>
      </c>
      <c r="B18" s="13" t="s">
        <v>23</v>
      </c>
      <c r="C18" s="9" t="s">
        <v>16</v>
      </c>
      <c r="D18" s="10">
        <f>D19</f>
        <v>17533.68767979595</v>
      </c>
    </row>
    <row r="19" spans="1:4" ht="15">
      <c r="A19" s="311"/>
      <c r="B19" s="14" t="s">
        <v>24</v>
      </c>
      <c r="C19" s="9" t="s">
        <v>16</v>
      </c>
      <c r="D19" s="10">
        <f>'[4]фактич.расх.12 г.'!$E$39</f>
        <v>17533.68767979595</v>
      </c>
    </row>
    <row r="20" spans="1:4" ht="15">
      <c r="A20" s="311"/>
      <c r="B20" s="14" t="s">
        <v>25</v>
      </c>
      <c r="C20" s="15" t="s">
        <v>26</v>
      </c>
      <c r="D20" s="10">
        <f>'[4]фактич.расх.12 г.'!$E$48</f>
        <v>27685.44163723916</v>
      </c>
    </row>
    <row r="21" spans="1:4" ht="22.5">
      <c r="A21" s="311"/>
      <c r="B21" s="14" t="s">
        <v>27</v>
      </c>
      <c r="C21" s="9" t="s">
        <v>16</v>
      </c>
      <c r="D21" s="11">
        <f>D18/D20</f>
        <v>0.6333179694056864</v>
      </c>
    </row>
    <row r="22" spans="1:4" ht="15">
      <c r="A22" s="311"/>
      <c r="B22" s="14" t="s">
        <v>28</v>
      </c>
      <c r="C22" s="9" t="s">
        <v>14</v>
      </c>
      <c r="D22" s="16"/>
    </row>
    <row r="23" spans="1:4" ht="15">
      <c r="A23" s="17"/>
      <c r="B23" s="18" t="s">
        <v>29</v>
      </c>
      <c r="C23" s="19"/>
      <c r="D23" s="20"/>
    </row>
    <row r="24" spans="1:4" ht="33.75">
      <c r="A24" s="104" t="s">
        <v>30</v>
      </c>
      <c r="B24" s="12" t="s">
        <v>31</v>
      </c>
      <c r="C24" s="9" t="s">
        <v>16</v>
      </c>
      <c r="D24" s="10">
        <f>'[4]фактич.расх.12 г.'!$E$65</f>
        <v>9394.115510000001</v>
      </c>
    </row>
    <row r="25" spans="1:4" ht="22.5">
      <c r="A25" s="104" t="s">
        <v>32</v>
      </c>
      <c r="B25" s="21" t="s">
        <v>33</v>
      </c>
      <c r="C25" s="9" t="s">
        <v>34</v>
      </c>
      <c r="D25" s="11">
        <f>D24/D26</f>
        <v>2.89</v>
      </c>
    </row>
    <row r="26" spans="1:4" ht="15">
      <c r="A26" s="104" t="s">
        <v>35</v>
      </c>
      <c r="B26" s="21" t="s">
        <v>36</v>
      </c>
      <c r="C26" s="9" t="s">
        <v>37</v>
      </c>
      <c r="D26" s="22">
        <f>'[4]фактич.расх.12 г.'!$E$73</f>
        <v>3250.559</v>
      </c>
    </row>
    <row r="27" spans="1:4" ht="22.5">
      <c r="A27" s="104" t="s">
        <v>38</v>
      </c>
      <c r="B27" s="12" t="s">
        <v>39</v>
      </c>
      <c r="C27" s="9" t="s">
        <v>16</v>
      </c>
      <c r="D27" s="10">
        <f>'[4]фактич.расх.12 г.'!$E$36</f>
        <v>3489.9505199999994</v>
      </c>
    </row>
    <row r="28" spans="1:4" ht="22.5">
      <c r="A28" s="104" t="s">
        <v>40</v>
      </c>
      <c r="B28" s="12" t="s">
        <v>41</v>
      </c>
      <c r="C28" s="9" t="s">
        <v>16</v>
      </c>
      <c r="D28" s="10">
        <f>'[4]фактич.расх.12 г.'!$E$92</f>
        <v>100.05</v>
      </c>
    </row>
    <row r="29" spans="1:4" ht="30">
      <c r="A29" s="104" t="s">
        <v>42</v>
      </c>
      <c r="B29" s="23" t="s">
        <v>43</v>
      </c>
      <c r="C29" s="9" t="s">
        <v>16</v>
      </c>
      <c r="D29" s="10">
        <f>'[4]фактич.расх.12 г.'!$E$78</f>
        <v>12803.6</v>
      </c>
    </row>
    <row r="30" spans="1:4" ht="30">
      <c r="A30" s="104" t="s">
        <v>44</v>
      </c>
      <c r="B30" s="23" t="s">
        <v>45</v>
      </c>
      <c r="C30" s="9" t="s">
        <v>16</v>
      </c>
      <c r="D30" s="10">
        <f>'[4]фактич.расх.12 г.'!$E$81</f>
        <v>4929.386</v>
      </c>
    </row>
    <row r="31" spans="1:4" ht="45">
      <c r="A31" s="104" t="s">
        <v>46</v>
      </c>
      <c r="B31" s="23" t="s">
        <v>47</v>
      </c>
      <c r="C31" s="9" t="s">
        <v>16</v>
      </c>
      <c r="D31" s="10">
        <f>'[4]фактич.расх.12 г.'!$E$83</f>
        <v>6782.501473677041</v>
      </c>
    </row>
    <row r="32" spans="1:4" ht="22.5">
      <c r="A32" s="104" t="s">
        <v>48</v>
      </c>
      <c r="B32" s="12" t="s">
        <v>49</v>
      </c>
      <c r="C32" s="9" t="s">
        <v>16</v>
      </c>
      <c r="D32" s="10">
        <v>0</v>
      </c>
    </row>
    <row r="33" spans="1:4" ht="22.5">
      <c r="A33" s="104" t="s">
        <v>50</v>
      </c>
      <c r="B33" s="12" t="s">
        <v>51</v>
      </c>
      <c r="C33" s="9" t="s">
        <v>16</v>
      </c>
      <c r="D33" s="10">
        <f>'[4]фактич.расх.12 г.'!$E$93</f>
        <v>1180.7057337911162</v>
      </c>
    </row>
    <row r="34" spans="1:4" ht="15">
      <c r="A34" s="104" t="s">
        <v>52</v>
      </c>
      <c r="B34" s="21" t="s">
        <v>53</v>
      </c>
      <c r="C34" s="9" t="s">
        <v>16</v>
      </c>
      <c r="D34" s="10">
        <v>0</v>
      </c>
    </row>
    <row r="35" spans="1:4" ht="15">
      <c r="A35" s="104" t="s">
        <v>54</v>
      </c>
      <c r="B35" s="21" t="s">
        <v>55</v>
      </c>
      <c r="C35" s="9" t="s">
        <v>16</v>
      </c>
      <c r="D35" s="10">
        <v>0</v>
      </c>
    </row>
    <row r="36" spans="1:4" ht="15">
      <c r="A36" s="104" t="s">
        <v>56</v>
      </c>
      <c r="B36" s="12" t="s">
        <v>57</v>
      </c>
      <c r="C36" s="9" t="s">
        <v>16</v>
      </c>
      <c r="D36" s="10">
        <f>'[4]фактич.расх.12 г.'!$E$101</f>
        <v>32142.793787723564</v>
      </c>
    </row>
    <row r="37" spans="1:4" ht="15">
      <c r="A37" s="104" t="s">
        <v>58</v>
      </c>
      <c r="B37" s="21" t="s">
        <v>53</v>
      </c>
      <c r="C37" s="9" t="s">
        <v>16</v>
      </c>
      <c r="D37" s="10">
        <f>'[4]т №11'!$E$14</f>
        <v>2087.5</v>
      </c>
    </row>
    <row r="38" spans="1:4" ht="15">
      <c r="A38" s="104" t="s">
        <v>59</v>
      </c>
      <c r="B38" s="21" t="s">
        <v>55</v>
      </c>
      <c r="C38" s="9" t="s">
        <v>16</v>
      </c>
      <c r="D38" s="10">
        <f>D37*0.385</f>
        <v>803.6875</v>
      </c>
    </row>
    <row r="39" spans="1:4" ht="30">
      <c r="A39" s="104" t="s">
        <v>60</v>
      </c>
      <c r="B39" s="23" t="s">
        <v>61</v>
      </c>
      <c r="C39" s="9" t="s">
        <v>16</v>
      </c>
      <c r="D39" s="10">
        <f>'[4]фактич.расх.12 г.'!$E$85+'[4]фактич.расх.12 г.'!$E$91</f>
        <v>6803.98572</v>
      </c>
    </row>
    <row r="40" spans="1:4" ht="22.5">
      <c r="A40" s="104" t="s">
        <v>332</v>
      </c>
      <c r="B40" s="24" t="s">
        <v>62</v>
      </c>
      <c r="C40" s="9" t="s">
        <v>16</v>
      </c>
      <c r="D40" s="25">
        <v>0</v>
      </c>
    </row>
    <row r="41" spans="1:4" ht="22.5">
      <c r="A41" s="104" t="s">
        <v>333</v>
      </c>
      <c r="B41" s="24" t="s">
        <v>63</v>
      </c>
      <c r="C41" s="9" t="s">
        <v>16</v>
      </c>
      <c r="D41" s="25">
        <v>0</v>
      </c>
    </row>
    <row r="42" spans="1:4" ht="45">
      <c r="A42" s="104" t="s">
        <v>334</v>
      </c>
      <c r="B42" s="12" t="s">
        <v>64</v>
      </c>
      <c r="C42" s="9" t="s">
        <v>16</v>
      </c>
      <c r="D42" s="10">
        <f>'[4]фактич.расх.12 г.'!$E$84+'[4]фактич.расх.12 г.'!$E$113</f>
        <v>5703.47553</v>
      </c>
    </row>
    <row r="43" spans="1:4" ht="15">
      <c r="A43" s="17"/>
      <c r="B43" s="18" t="s">
        <v>65</v>
      </c>
      <c r="C43" s="19"/>
      <c r="D43" s="20"/>
    </row>
    <row r="44" spans="1:4" ht="33.75">
      <c r="A44" s="104" t="s">
        <v>11</v>
      </c>
      <c r="B44" s="8" t="s">
        <v>66</v>
      </c>
      <c r="C44" s="9" t="s">
        <v>16</v>
      </c>
      <c r="D44" s="10">
        <v>0</v>
      </c>
    </row>
    <row r="45" spans="1:4" ht="22.5">
      <c r="A45" s="104" t="s">
        <v>67</v>
      </c>
      <c r="B45" s="8" t="s">
        <v>68</v>
      </c>
      <c r="C45" s="9" t="s">
        <v>16</v>
      </c>
      <c r="D45" s="10">
        <v>0</v>
      </c>
    </row>
    <row r="46" spans="1:4" ht="33.75">
      <c r="A46" s="104" t="s">
        <v>69</v>
      </c>
      <c r="B46" s="12" t="s">
        <v>70</v>
      </c>
      <c r="C46" s="9" t="s">
        <v>16</v>
      </c>
      <c r="D46" s="10">
        <v>0</v>
      </c>
    </row>
    <row r="47" spans="1:4" ht="15">
      <c r="A47" s="26" t="s">
        <v>71</v>
      </c>
      <c r="B47" s="27" t="s">
        <v>72</v>
      </c>
      <c r="C47" s="28" t="s">
        <v>16</v>
      </c>
      <c r="D47" s="10">
        <f>'[4]тN13'!$C$119-'[5]тN13'!$C$109</f>
        <v>167363.87280999997</v>
      </c>
    </row>
    <row r="48" spans="1:4" ht="15">
      <c r="A48" s="29" t="s">
        <v>73</v>
      </c>
      <c r="B48" s="23" t="s">
        <v>74</v>
      </c>
      <c r="C48" s="9" t="s">
        <v>16</v>
      </c>
      <c r="D48" s="10">
        <f>D47</f>
        <v>167363.87280999997</v>
      </c>
    </row>
    <row r="49" spans="1:4" ht="30">
      <c r="A49" s="26" t="s">
        <v>75</v>
      </c>
      <c r="B49" s="30" t="s">
        <v>76</v>
      </c>
      <c r="C49" s="28" t="s">
        <v>16</v>
      </c>
      <c r="D49" s="25">
        <v>0</v>
      </c>
    </row>
    <row r="50" spans="1:4" ht="30">
      <c r="A50" s="26" t="s">
        <v>77</v>
      </c>
      <c r="B50" s="30" t="s">
        <v>78</v>
      </c>
      <c r="C50" s="28" t="s">
        <v>16</v>
      </c>
      <c r="D50" s="25">
        <v>0</v>
      </c>
    </row>
    <row r="51" spans="1:4" ht="30">
      <c r="A51" s="29" t="s">
        <v>79</v>
      </c>
      <c r="B51" s="30" t="s">
        <v>80</v>
      </c>
      <c r="C51" s="9" t="s">
        <v>16</v>
      </c>
      <c r="D51" s="25">
        <v>0</v>
      </c>
    </row>
    <row r="52" spans="1:4" ht="15">
      <c r="A52" s="105" t="s">
        <v>81</v>
      </c>
      <c r="B52" s="8" t="s">
        <v>82</v>
      </c>
      <c r="C52" s="9" t="s">
        <v>83</v>
      </c>
      <c r="D52" s="10">
        <v>27.84</v>
      </c>
    </row>
    <row r="53" spans="1:4" ht="15">
      <c r="A53" s="105" t="s">
        <v>84</v>
      </c>
      <c r="B53" s="8" t="s">
        <v>85</v>
      </c>
      <c r="C53" s="9" t="s">
        <v>83</v>
      </c>
      <c r="D53" s="10">
        <v>26.495</v>
      </c>
    </row>
    <row r="54" spans="1:4" ht="22.5">
      <c r="A54" s="105" t="s">
        <v>86</v>
      </c>
      <c r="B54" s="8" t="s">
        <v>87</v>
      </c>
      <c r="C54" s="9" t="s">
        <v>88</v>
      </c>
      <c r="D54" s="22">
        <f>'[4]фактич.расх.12 г.'!$E$7/1000</f>
        <v>95.96099999999998</v>
      </c>
    </row>
    <row r="55" spans="1:4" ht="22.5">
      <c r="A55" s="105" t="s">
        <v>335</v>
      </c>
      <c r="B55" s="12" t="s">
        <v>89</v>
      </c>
      <c r="C55" s="9" t="s">
        <v>88</v>
      </c>
      <c r="D55" s="31">
        <f>'[4]фактич.расх.12 г.'!$E$14/1000</f>
        <v>3.31096</v>
      </c>
    </row>
    <row r="56" spans="1:4" ht="22.5">
      <c r="A56" s="105" t="s">
        <v>90</v>
      </c>
      <c r="B56" s="8" t="s">
        <v>91</v>
      </c>
      <c r="C56" s="9" t="s">
        <v>88</v>
      </c>
      <c r="D56" s="22">
        <v>0</v>
      </c>
    </row>
    <row r="57" spans="1:4" ht="22.5">
      <c r="A57" s="105" t="s">
        <v>92</v>
      </c>
      <c r="B57" s="8" t="s">
        <v>93</v>
      </c>
      <c r="C57" s="9" t="s">
        <v>88</v>
      </c>
      <c r="D57" s="32">
        <f>SUM(D58:D59)</f>
        <v>10.681030999999999</v>
      </c>
    </row>
    <row r="58" spans="1:4" ht="15">
      <c r="A58" s="105" t="s">
        <v>94</v>
      </c>
      <c r="B58" s="12" t="s">
        <v>95</v>
      </c>
      <c r="C58" s="9" t="s">
        <v>88</v>
      </c>
      <c r="D58" s="22">
        <v>0</v>
      </c>
    </row>
    <row r="59" spans="1:4" ht="15">
      <c r="A59" s="105" t="s">
        <v>96</v>
      </c>
      <c r="B59" s="12" t="s">
        <v>97</v>
      </c>
      <c r="C59" s="9" t="s">
        <v>88</v>
      </c>
      <c r="D59" s="22">
        <f>'[4]фактич.расх.12 г.'!$E$30/1000</f>
        <v>10.681030999999999</v>
      </c>
    </row>
    <row r="60" spans="1:4" ht="22.5">
      <c r="A60" s="105" t="s">
        <v>98</v>
      </c>
      <c r="B60" s="8" t="s">
        <v>99</v>
      </c>
      <c r="C60" s="9" t="s">
        <v>100</v>
      </c>
      <c r="D60" s="10">
        <f>'[4]фактич.расх.12 г.'!$E$19</f>
        <v>9.221755327898402</v>
      </c>
    </row>
    <row r="61" spans="1:4" ht="15">
      <c r="A61" s="105" t="s">
        <v>101</v>
      </c>
      <c r="B61" s="8" t="s">
        <v>102</v>
      </c>
      <c r="C61" s="9" t="s">
        <v>103</v>
      </c>
      <c r="D61" s="31">
        <v>0</v>
      </c>
    </row>
    <row r="62" spans="1:4" ht="15">
      <c r="A62" s="105" t="s">
        <v>104</v>
      </c>
      <c r="B62" s="33" t="s">
        <v>105</v>
      </c>
      <c r="C62" s="9" t="s">
        <v>103</v>
      </c>
      <c r="D62" s="31">
        <v>0</v>
      </c>
    </row>
    <row r="63" spans="1:4" ht="15">
      <c r="A63" s="105" t="s">
        <v>106</v>
      </c>
      <c r="B63" s="33" t="s">
        <v>107</v>
      </c>
      <c r="C63" s="9" t="s">
        <v>103</v>
      </c>
      <c r="D63" s="31">
        <f>'[4]фактич.расх.12 г.'!$E$18/1000</f>
        <v>8.543959999999998</v>
      </c>
    </row>
    <row r="64" spans="1:4" ht="22.5">
      <c r="A64" s="105" t="s">
        <v>108</v>
      </c>
      <c r="B64" s="8" t="s">
        <v>109</v>
      </c>
      <c r="C64" s="9" t="s">
        <v>110</v>
      </c>
      <c r="D64" s="10">
        <v>13.8</v>
      </c>
    </row>
    <row r="65" spans="1:4" ht="22.5">
      <c r="A65" s="105" t="s">
        <v>111</v>
      </c>
      <c r="B65" s="8" t="s">
        <v>112</v>
      </c>
      <c r="C65" s="9" t="s">
        <v>110</v>
      </c>
      <c r="D65" s="10">
        <v>8.84</v>
      </c>
    </row>
    <row r="66" spans="1:4" ht="15">
      <c r="A66" s="105" t="s">
        <v>113</v>
      </c>
      <c r="B66" s="8" t="s">
        <v>114</v>
      </c>
      <c r="C66" s="9" t="s">
        <v>115</v>
      </c>
      <c r="D66" s="34">
        <v>0</v>
      </c>
    </row>
    <row r="67" spans="1:4" ht="15">
      <c r="A67" s="105" t="s">
        <v>116</v>
      </c>
      <c r="B67" s="8" t="s">
        <v>117</v>
      </c>
      <c r="C67" s="9" t="s">
        <v>115</v>
      </c>
      <c r="D67" s="34">
        <v>1</v>
      </c>
    </row>
    <row r="68" spans="1:4" ht="15">
      <c r="A68" s="105" t="s">
        <v>118</v>
      </c>
      <c r="B68" s="8" t="s">
        <v>119</v>
      </c>
      <c r="C68" s="9" t="s">
        <v>115</v>
      </c>
      <c r="D68" s="34">
        <v>3</v>
      </c>
    </row>
    <row r="69" spans="1:4" ht="15" customHeight="1">
      <c r="A69" s="105" t="s">
        <v>336</v>
      </c>
      <c r="B69" s="8" t="s">
        <v>120</v>
      </c>
      <c r="C69" s="9" t="s">
        <v>121</v>
      </c>
      <c r="D69" s="34">
        <f>'[4]фактич.расх.12 г.'!$E$79</f>
        <v>50</v>
      </c>
    </row>
    <row r="70" spans="1:4" ht="22.5">
      <c r="A70" s="105" t="s">
        <v>337</v>
      </c>
      <c r="B70" s="8" t="s">
        <v>122</v>
      </c>
      <c r="C70" s="9" t="s">
        <v>123</v>
      </c>
      <c r="D70" s="10">
        <f>'[4]фактич.расх.12 г.'!$E$46</f>
        <v>179.74</v>
      </c>
    </row>
    <row r="71" spans="1:4" ht="22.5">
      <c r="A71" s="105" t="s">
        <v>338</v>
      </c>
      <c r="B71" s="8" t="s">
        <v>124</v>
      </c>
      <c r="C71" s="9" t="s">
        <v>125</v>
      </c>
      <c r="D71" s="10">
        <f>3250560/95961</f>
        <v>33.87376121549379</v>
      </c>
    </row>
    <row r="72" spans="1:4" ht="22.5">
      <c r="A72" s="118" t="s">
        <v>339</v>
      </c>
      <c r="B72" s="129" t="s">
        <v>126</v>
      </c>
      <c r="C72" s="130" t="s">
        <v>127</v>
      </c>
      <c r="D72" s="10">
        <f>127017.3/95961</f>
        <v>1.3236346015568825</v>
      </c>
    </row>
    <row r="73" spans="1:4" ht="15">
      <c r="A73" s="131" t="s">
        <v>340</v>
      </c>
      <c r="B73" s="132" t="s">
        <v>12</v>
      </c>
      <c r="C73" s="133"/>
      <c r="D73" s="210" t="s">
        <v>341</v>
      </c>
    </row>
    <row r="74" spans="1:4" ht="15">
      <c r="A74" s="120"/>
      <c r="B74" s="121"/>
      <c r="C74" s="122"/>
      <c r="D74" s="134"/>
    </row>
    <row r="75" spans="1:4" ht="15">
      <c r="A75" s="120"/>
      <c r="B75" s="121"/>
      <c r="C75" s="122"/>
      <c r="D75" s="134"/>
    </row>
    <row r="76" spans="1:4" ht="15">
      <c r="A76" s="120"/>
      <c r="B76" s="121"/>
      <c r="C76" s="122"/>
      <c r="D76" s="134"/>
    </row>
    <row r="77" spans="1:4" ht="15">
      <c r="A77" s="120"/>
      <c r="B77" s="123"/>
      <c r="C77" s="124"/>
      <c r="D77" s="134"/>
    </row>
    <row r="78" spans="1:4" ht="15">
      <c r="A78" s="120"/>
      <c r="B78" s="123"/>
      <c r="C78" s="124"/>
      <c r="D78" s="135"/>
    </row>
    <row r="79" spans="1:4" ht="15">
      <c r="A79" s="120"/>
      <c r="B79" s="121"/>
      <c r="C79" s="124"/>
      <c r="D79" s="134"/>
    </row>
    <row r="80" spans="1:4" ht="15">
      <c r="A80" s="120"/>
      <c r="B80" s="121"/>
      <c r="C80" s="124"/>
      <c r="D80" s="134"/>
    </row>
    <row r="81" spans="1:4" ht="15">
      <c r="A81" s="120"/>
      <c r="B81" s="121"/>
      <c r="C81" s="124"/>
      <c r="D81" s="134"/>
    </row>
    <row r="82" spans="1:4" ht="15">
      <c r="A82" s="120"/>
      <c r="B82" s="125"/>
      <c r="C82" s="124"/>
      <c r="D82" s="109"/>
    </row>
    <row r="83" spans="1:4" ht="15">
      <c r="A83" s="126"/>
      <c r="B83" s="127"/>
      <c r="C83" s="128"/>
      <c r="D83" s="97"/>
    </row>
    <row r="84" spans="1:4" ht="15">
      <c r="A84" s="119"/>
      <c r="B84" s="304"/>
      <c r="C84" s="304"/>
      <c r="D84" s="304"/>
    </row>
  </sheetData>
  <sheetProtection/>
  <mergeCells count="12">
    <mergeCell ref="C9:C10"/>
    <mergeCell ref="D9:D10"/>
    <mergeCell ref="B84:D84"/>
    <mergeCell ref="A1:E1"/>
    <mergeCell ref="A2:E2"/>
    <mergeCell ref="A3:E3"/>
    <mergeCell ref="A4:E4"/>
    <mergeCell ref="A18:A22"/>
    <mergeCell ref="B6:B8"/>
    <mergeCell ref="D6:D8"/>
    <mergeCell ref="A9:A10"/>
    <mergeCell ref="B9:B10"/>
  </mergeCells>
  <dataValidations count="6">
    <dataValidation type="decimal" allowBlank="1" showInputMessage="1" showErrorMessage="1" sqref="D12 D25 D21 D57 D17 D15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D9 D74:D82 D11 D24 D14 D16 D18:D20 D26:D42 D58:D72 D44:D56">
      <formula1>-999999999</formula1>
      <formula2>999999999999</formula2>
    </dataValidation>
    <dataValidation type="textLength" operator="lessThanOrEqual" allowBlank="1" showInputMessage="1" showErrorMessage="1" sqref="D83 D73">
      <formula1>300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D22">
      <formula1>kind_of_purchase_method</formula1>
    </dataValidation>
    <dataValidation type="list" allowBlank="1" showInputMessage="1" showErrorMessage="1" prompt="Выберите значение из списка" error="Выберите значение из списка" sqref="B18">
      <formula1>kind_of_fuels</formula1>
    </dataValidation>
    <dataValidation type="textLength" operator="lessThanOrEqual" allowBlank="1" showInputMessage="1" showErrorMessage="1" errorTitle="Ошибка" error="Допускается ввод не более 900 символов!" sqref="C20">
      <formula1>900</formula1>
    </dataValidation>
  </dataValidations>
  <hyperlinks>
    <hyperlink ref="B43" location="'ТС показатели'!A1" tooltip="Добавить запись" display="Добавить запись"/>
    <hyperlink ref="B23" location="'ТС показатели'!A1" tooltip="Добавить вид топлива" display="Добавить вид топлива"/>
  </hyperlinks>
  <printOptions/>
  <pageMargins left="0" right="0" top="0" bottom="0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3.8515625" style="0" customWidth="1"/>
    <col min="2" max="2" width="61.8515625" style="0" customWidth="1"/>
    <col min="3" max="3" width="27.140625" style="0" customWidth="1"/>
    <col min="4" max="4" width="11.140625" style="0" customWidth="1"/>
  </cols>
  <sheetData>
    <row r="1" spans="1:4" ht="15">
      <c r="A1" s="78" t="s">
        <v>326</v>
      </c>
      <c r="B1" s="79"/>
      <c r="C1" s="80"/>
      <c r="D1" s="63"/>
    </row>
    <row r="2" spans="1:4" ht="15">
      <c r="A2" s="297" t="s">
        <v>327</v>
      </c>
      <c r="B2" s="298"/>
      <c r="C2" s="299"/>
      <c r="D2" s="63"/>
    </row>
    <row r="3" spans="1:4" ht="15">
      <c r="A3" s="253" t="s">
        <v>298</v>
      </c>
      <c r="B3" s="254"/>
      <c r="C3" s="255"/>
      <c r="D3" s="63"/>
    </row>
    <row r="5" spans="1:3" ht="15">
      <c r="A5" s="67" t="s">
        <v>187</v>
      </c>
      <c r="B5" s="247" t="s">
        <v>299</v>
      </c>
      <c r="C5" s="321" t="s">
        <v>300</v>
      </c>
    </row>
    <row r="6" spans="1:3" ht="15">
      <c r="A6" s="68" t="s">
        <v>188</v>
      </c>
      <c r="B6" s="247"/>
      <c r="C6" s="321"/>
    </row>
    <row r="7" spans="1:3" ht="15">
      <c r="A7" s="81">
        <v>1</v>
      </c>
      <c r="B7" s="81">
        <v>2</v>
      </c>
      <c r="C7" s="81">
        <v>3</v>
      </c>
    </row>
    <row r="8" spans="1:3" ht="15">
      <c r="A8" s="82" t="s">
        <v>265</v>
      </c>
      <c r="B8" s="82" t="s">
        <v>301</v>
      </c>
      <c r="C8" s="82"/>
    </row>
    <row r="9" spans="1:3" ht="15">
      <c r="A9" s="322" t="s">
        <v>266</v>
      </c>
      <c r="B9" s="83" t="s">
        <v>328</v>
      </c>
      <c r="C9" s="83"/>
    </row>
    <row r="10" spans="1:3" ht="15">
      <c r="A10" s="323"/>
      <c r="B10" s="84" t="s">
        <v>329</v>
      </c>
      <c r="C10" s="84"/>
    </row>
    <row r="11" spans="1:3" ht="15">
      <c r="A11" s="322" t="s">
        <v>268</v>
      </c>
      <c r="B11" s="85" t="s">
        <v>302</v>
      </c>
      <c r="C11" s="83"/>
    </row>
    <row r="12" spans="1:3" ht="15">
      <c r="A12" s="324"/>
      <c r="B12" s="86" t="s">
        <v>303</v>
      </c>
      <c r="C12" s="87"/>
    </row>
    <row r="13" spans="1:3" ht="15">
      <c r="A13" s="324"/>
      <c r="B13" s="86" t="s">
        <v>304</v>
      </c>
      <c r="C13" s="87"/>
    </row>
    <row r="14" spans="1:3" ht="15">
      <c r="A14" s="323"/>
      <c r="B14" s="88" t="s">
        <v>305</v>
      </c>
      <c r="C14" s="84"/>
    </row>
    <row r="15" spans="1:3" ht="15">
      <c r="A15" s="322" t="s">
        <v>269</v>
      </c>
      <c r="B15" s="85" t="s">
        <v>306</v>
      </c>
      <c r="C15" s="83" t="s">
        <v>389</v>
      </c>
    </row>
    <row r="16" spans="1:3" ht="15">
      <c r="A16" s="323"/>
      <c r="B16" s="88" t="s">
        <v>307</v>
      </c>
      <c r="C16" s="84" t="s">
        <v>140</v>
      </c>
    </row>
    <row r="17" spans="1:3" ht="15">
      <c r="A17" s="82" t="s">
        <v>308</v>
      </c>
      <c r="B17" s="89" t="s">
        <v>309</v>
      </c>
      <c r="C17" s="82"/>
    </row>
    <row r="18" spans="1:5" ht="15">
      <c r="A18" s="82" t="s">
        <v>310</v>
      </c>
      <c r="B18" s="89" t="s">
        <v>311</v>
      </c>
      <c r="C18" s="93" t="s">
        <v>390</v>
      </c>
      <c r="D18" s="91"/>
      <c r="E18" s="91"/>
    </row>
    <row r="19" spans="1:5" ht="15">
      <c r="A19" s="82" t="s">
        <v>312</v>
      </c>
      <c r="B19" s="89" t="s">
        <v>313</v>
      </c>
      <c r="C19" s="209" t="s">
        <v>388</v>
      </c>
      <c r="D19" s="92"/>
      <c r="E19" s="92"/>
    </row>
    <row r="20" spans="1:3" ht="15">
      <c r="A20" s="90" t="s">
        <v>314</v>
      </c>
      <c r="B20" s="89" t="s">
        <v>315</v>
      </c>
      <c r="C20" s="82"/>
    </row>
    <row r="21" spans="1:3" ht="15">
      <c r="A21" s="322" t="s">
        <v>316</v>
      </c>
      <c r="B21" s="85" t="s">
        <v>317</v>
      </c>
      <c r="C21" s="87" t="s">
        <v>386</v>
      </c>
    </row>
    <row r="22" spans="1:3" ht="15">
      <c r="A22" s="324"/>
      <c r="B22" s="86" t="s">
        <v>318</v>
      </c>
      <c r="C22" s="87" t="s">
        <v>387</v>
      </c>
    </row>
    <row r="23" spans="1:3" ht="15">
      <c r="A23" s="323"/>
      <c r="B23" s="88" t="s">
        <v>319</v>
      </c>
      <c r="C23" s="84"/>
    </row>
    <row r="24" spans="1:3" ht="15">
      <c r="A24" s="322" t="s">
        <v>270</v>
      </c>
      <c r="B24" s="85" t="s">
        <v>320</v>
      </c>
      <c r="C24" s="83"/>
    </row>
    <row r="25" spans="1:3" ht="15">
      <c r="A25" s="323"/>
      <c r="B25" s="88" t="s">
        <v>321</v>
      </c>
      <c r="C25" s="84"/>
    </row>
    <row r="26" spans="1:3" ht="15">
      <c r="A26" s="325"/>
      <c r="B26" s="326"/>
      <c r="C26" s="327"/>
    </row>
    <row r="27" spans="1:4" ht="15">
      <c r="A27" s="300" t="s">
        <v>322</v>
      </c>
      <c r="B27" s="300"/>
      <c r="C27" s="300"/>
      <c r="D27" s="300"/>
    </row>
    <row r="28" spans="1:4" ht="15">
      <c r="A28" s="300" t="s">
        <v>323</v>
      </c>
      <c r="B28" s="300"/>
      <c r="C28" s="300"/>
      <c r="D28" s="300"/>
    </row>
    <row r="29" ht="15">
      <c r="A29" t="s">
        <v>324</v>
      </c>
    </row>
    <row r="30" ht="15">
      <c r="A30" t="s">
        <v>325</v>
      </c>
    </row>
  </sheetData>
  <sheetProtection/>
  <mergeCells count="12">
    <mergeCell ref="A26:C26"/>
    <mergeCell ref="A27:D27"/>
    <mergeCell ref="A28:D28"/>
    <mergeCell ref="A2:C2"/>
    <mergeCell ref="A3:C3"/>
    <mergeCell ref="B5:B6"/>
    <mergeCell ref="C5:C6"/>
    <mergeCell ref="A9:A10"/>
    <mergeCell ref="A11:A14"/>
    <mergeCell ref="A15:A16"/>
    <mergeCell ref="A21:A23"/>
    <mergeCell ref="A24:A25"/>
  </mergeCells>
  <hyperlinks>
    <hyperlink ref="C19" r:id="rId1" display="KarpenkoSV@suek.ru"/>
  </hyperlinks>
  <printOptions/>
  <pageMargins left="0" right="0" top="0.7480314960629921" bottom="0.7480314960629921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2013-04-11T05:41:32Z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